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ThisWorkbook"/>
  <bookViews>
    <workbookView xWindow="-105" yWindow="-45" windowWidth="11940" windowHeight="6780" tabRatio="950" firstSheet="2" activeTab="2"/>
  </bookViews>
  <sheets>
    <sheet name="Week SetUp" sheetId="1" state="hidden" r:id="rId1"/>
    <sheet name="Girls Si Main Draw Prep" sheetId="15" state="hidden" r:id="rId2"/>
    <sheet name="ATCBEGINNERS" sheetId="16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ATCBEGINNERS!$A$1:$S$47</definedName>
    <definedName name="_xlnm.Print_Titles" localSheetId="1">'Girls Si Main Draw Prep'!$1:$6</definedName>
  </definedNames>
  <calcPr calcId="125725" iterate="1"/>
</workbook>
</file>

<file path=xl/calcChain.xml><?xml version="1.0" encoding="utf-8"?>
<calcChain xmlns="http://schemas.openxmlformats.org/spreadsheetml/2006/main">
  <c r="A5" i="15"/>
  <c r="U4" s="1"/>
  <c r="G5"/>
  <c r="N79" i="16"/>
  <c r="T16"/>
  <c r="T7"/>
  <c r="R5" i="15"/>
  <c r="Q79" i="16" s="1"/>
  <c r="T15"/>
  <c r="T14"/>
  <c r="T13"/>
  <c r="T12"/>
  <c r="T11"/>
  <c r="T10"/>
  <c r="T9"/>
  <c r="T8"/>
  <c r="Q134" i="15"/>
  <c r="M134"/>
  <c r="Q133"/>
  <c r="M133"/>
  <c r="Q132"/>
  <c r="M132"/>
  <c r="Q131"/>
  <c r="M131"/>
  <c r="Q130"/>
  <c r="M130"/>
  <c r="Q129"/>
  <c r="M129"/>
  <c r="Q128"/>
  <c r="M128"/>
  <c r="Q127"/>
  <c r="M127"/>
  <c r="Q126"/>
  <c r="M126"/>
  <c r="Q125"/>
  <c r="M125"/>
  <c r="Q124"/>
  <c r="M124"/>
  <c r="Q123"/>
  <c r="M123"/>
  <c r="Q122"/>
  <c r="M122"/>
  <c r="Q121"/>
  <c r="M121"/>
  <c r="Q120"/>
  <c r="M120"/>
  <c r="Q119"/>
  <c r="M119"/>
  <c r="Q118"/>
  <c r="M118"/>
  <c r="Q117"/>
  <c r="M117"/>
  <c r="Q116"/>
  <c r="M116"/>
  <c r="Q115"/>
  <c r="M115"/>
  <c r="Q114"/>
  <c r="M114"/>
  <c r="Q113"/>
  <c r="M113"/>
  <c r="Q112"/>
  <c r="M112"/>
  <c r="Q111"/>
  <c r="M111"/>
  <c r="Q110"/>
  <c r="M110"/>
  <c r="Q109"/>
  <c r="M109"/>
  <c r="Q108"/>
  <c r="M108"/>
  <c r="Q107"/>
  <c r="M107"/>
  <c r="Q106"/>
  <c r="M106"/>
  <c r="Q105"/>
  <c r="M105"/>
  <c r="Q104"/>
  <c r="M104"/>
  <c r="Q103"/>
  <c r="M103"/>
  <c r="Q102"/>
  <c r="M102"/>
  <c r="Q101"/>
  <c r="M101"/>
  <c r="Q100"/>
  <c r="M100"/>
  <c r="Q99"/>
  <c r="M99"/>
  <c r="Q98"/>
  <c r="M98"/>
  <c r="Q97"/>
  <c r="M97"/>
  <c r="Q96"/>
  <c r="M96"/>
  <c r="Q95"/>
  <c r="M95"/>
  <c r="Q94"/>
  <c r="M94"/>
  <c r="Q93"/>
  <c r="M93"/>
  <c r="Q92"/>
  <c r="M92"/>
  <c r="Q91"/>
  <c r="M91"/>
  <c r="Q90"/>
  <c r="M90"/>
  <c r="Q89"/>
  <c r="M89"/>
  <c r="Q88"/>
  <c r="M88"/>
  <c r="Q87"/>
  <c r="M87"/>
  <c r="Q86"/>
  <c r="M86"/>
  <c r="Q85"/>
  <c r="M85"/>
  <c r="Q84"/>
  <c r="M84"/>
  <c r="Q83"/>
  <c r="M83"/>
  <c r="Q82"/>
  <c r="M82"/>
  <c r="Q81"/>
  <c r="M81"/>
  <c r="Q80"/>
  <c r="M80"/>
  <c r="Q79"/>
  <c r="M79"/>
  <c r="Q78"/>
  <c r="M78"/>
  <c r="Q77"/>
  <c r="M77"/>
  <c r="Q76"/>
  <c r="M76"/>
  <c r="Q75"/>
  <c r="M75"/>
  <c r="Q74"/>
  <c r="M74"/>
  <c r="Q73"/>
  <c r="M73"/>
  <c r="Q72"/>
  <c r="M72"/>
  <c r="Q71"/>
  <c r="M71"/>
  <c r="Q70"/>
  <c r="M70"/>
  <c r="Q69"/>
  <c r="M69"/>
  <c r="Q68"/>
  <c r="M68"/>
  <c r="Q67"/>
  <c r="M67"/>
  <c r="Q66"/>
  <c r="M66"/>
  <c r="Q65"/>
  <c r="M65"/>
  <c r="Q64"/>
  <c r="M64"/>
  <c r="Q63"/>
  <c r="M63"/>
  <c r="Q62"/>
  <c r="M62"/>
  <c r="Q61"/>
  <c r="M61"/>
  <c r="Q60"/>
  <c r="M60"/>
  <c r="Q59"/>
  <c r="M59"/>
  <c r="Q58"/>
  <c r="M58"/>
  <c r="Q57"/>
  <c r="M57"/>
  <c r="Q56"/>
  <c r="M56"/>
  <c r="Q55"/>
  <c r="M55"/>
  <c r="Q54"/>
  <c r="M54"/>
  <c r="Q53"/>
  <c r="M53"/>
  <c r="Q52"/>
  <c r="M52"/>
  <c r="Q51"/>
  <c r="M51"/>
  <c r="Q50"/>
  <c r="M50"/>
  <c r="Q49"/>
  <c r="M49"/>
  <c r="Q48"/>
  <c r="M48"/>
  <c r="Q47"/>
  <c r="M47"/>
  <c r="Q46"/>
  <c r="M46"/>
  <c r="Q45"/>
  <c r="M45"/>
  <c r="Q44"/>
  <c r="M44"/>
  <c r="Q43"/>
  <c r="M43"/>
  <c r="Q42"/>
  <c r="M42"/>
  <c r="Q41"/>
  <c r="M41"/>
  <c r="Q40"/>
  <c r="M40"/>
  <c r="Q39"/>
  <c r="M39"/>
  <c r="Q38"/>
  <c r="M38"/>
  <c r="Q37"/>
  <c r="M37"/>
  <c r="Q36"/>
  <c r="M36"/>
  <c r="Q35"/>
  <c r="M35"/>
  <c r="Q34"/>
  <c r="M34"/>
  <c r="Q33"/>
  <c r="M33"/>
  <c r="Q32"/>
  <c r="M32"/>
  <c r="Q31"/>
  <c r="M31"/>
  <c r="Q30"/>
  <c r="M30"/>
  <c r="Q29"/>
  <c r="M29"/>
  <c r="Q28"/>
  <c r="M28"/>
  <c r="Q27"/>
  <c r="M27"/>
  <c r="Q26"/>
  <c r="M26"/>
  <c r="Q25"/>
  <c r="M25"/>
  <c r="Q24"/>
  <c r="M24"/>
  <c r="Q23"/>
  <c r="M23"/>
  <c r="Q22"/>
  <c r="M22"/>
  <c r="Q21"/>
  <c r="M21"/>
  <c r="Q20"/>
  <c r="M20"/>
  <c r="Q19"/>
  <c r="M19"/>
  <c r="Q18"/>
  <c r="M18"/>
  <c r="Q17"/>
  <c r="M17"/>
  <c r="Q16"/>
  <c r="M16"/>
  <c r="Q15"/>
  <c r="M15"/>
  <c r="Q14"/>
  <c r="M14"/>
  <c r="Q13"/>
  <c r="M13"/>
  <c r="Q12"/>
  <c r="M12"/>
  <c r="Q11"/>
  <c r="M11"/>
  <c r="Q10"/>
  <c r="M10"/>
  <c r="Q9"/>
  <c r="M9"/>
  <c r="Q8"/>
  <c r="M8"/>
  <c r="Q7"/>
  <c r="M7"/>
  <c r="J5"/>
  <c r="D5"/>
  <c r="C5"/>
  <c r="A2"/>
  <c r="A1"/>
  <c r="U3" l="1"/>
  <c r="E75" i="16"/>
  <c r="E74"/>
  <c r="E72"/>
  <c r="E73"/>
</calcChain>
</file>

<file path=xl/comments1.xml><?xml version="1.0" encoding="utf-8"?>
<comments xmlns="http://schemas.openxmlformats.org/spreadsheetml/2006/main">
  <authors>
    <author>Anders Wennberg</author>
  </authors>
  <commentList>
    <comment ref="O6" authorId="0">
      <text>
        <r>
          <rPr>
            <b/>
            <sz val="8"/>
            <color indexed="8"/>
            <rFont val="Tahoma"/>
            <family val="2"/>
          </rPr>
          <t>Player's final Acceptance Status:
DA= Direct Acceptance
WC=Wild Card
SE=Special Exempt
Q=Qualifier
LL=Lucky Loser
Blank=Not on draw</t>
        </r>
      </text>
    </comment>
    <comment ref="R6" authorId="0">
      <text>
        <r>
          <rPr>
            <b/>
            <sz val="8"/>
            <color indexed="8"/>
            <rFont val="Tahoma"/>
            <family val="2"/>
            <charset val="161"/>
          </rPr>
          <t>When the seeding list is ready: fill in Seed position 1,2,3,4,…
Leave blank for unseeded players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D7" authorId="0">
      <text>
        <r>
          <rPr>
            <b/>
            <sz val="8"/>
            <color indexed="8"/>
            <rFont val="Tahoma"/>
            <family val="2"/>
            <charset val="161"/>
          </rPr>
          <t>Before making the draw:
On the Prep-sheet did you:
- fill in QA, WC's?
- fill in the Seed Positions?
- Sort?
If YES: continue making the draw
Otherwise: return to finish preparations</t>
        </r>
      </text>
    </comment>
  </commentList>
</comments>
</file>

<file path=xl/sharedStrings.xml><?xml version="1.0" encoding="utf-8"?>
<sst xmlns="http://schemas.openxmlformats.org/spreadsheetml/2006/main" count="177" uniqueCount="148">
  <si>
    <t>Junior Week SetUp page</t>
  </si>
  <si>
    <t>DO NOT DELETE THIS PAGE !!!</t>
  </si>
  <si>
    <t>FILL IN ALL GREEN FIELDS BELOW</t>
  </si>
  <si>
    <t>Tournament Title (full name)</t>
  </si>
  <si>
    <t>Event Category</t>
  </si>
  <si>
    <t>City, Country</t>
  </si>
  <si>
    <t>Group</t>
  </si>
  <si>
    <t>ITF Referee</t>
  </si>
  <si>
    <t>ITF Tournament Calendar designation</t>
  </si>
  <si>
    <t>All rights reserved. Reproduction of this work in whole or in part, without the prior permission of the ITF is prohibited.</t>
  </si>
  <si>
    <t>Inquiries and comments to:</t>
  </si>
  <si>
    <t>Week of</t>
  </si>
  <si>
    <t>Family name</t>
  </si>
  <si>
    <t>First name</t>
  </si>
  <si>
    <t>Tourn. ID</t>
  </si>
  <si>
    <t>Line</t>
  </si>
  <si>
    <t>Nat.</t>
  </si>
  <si>
    <t>ITF Referee's signature</t>
  </si>
  <si>
    <t>Accept status</t>
  </si>
  <si>
    <t>PREPARATION LIST</t>
  </si>
  <si>
    <t>DO NO DELETE THIS PAGE IF YOU ARE USING LINK-IN'S TO THE DRAW</t>
  </si>
  <si>
    <t>Signed-in
Yes</t>
  </si>
  <si>
    <t>ITF 18
Ranking</t>
  </si>
  <si>
    <t>Pro-
Ranking</t>
  </si>
  <si>
    <t>Other ordering</t>
  </si>
  <si>
    <t>Seed Sort</t>
  </si>
  <si>
    <t>AccSort</t>
  </si>
  <si>
    <t>Seed
Position</t>
  </si>
  <si>
    <t>Acc. Ranking</t>
  </si>
  <si>
    <t>#</t>
  </si>
  <si>
    <t>Seeded players</t>
  </si>
  <si>
    <t>Replacing</t>
  </si>
  <si>
    <t>Draw date/time:</t>
  </si>
  <si>
    <t>Rkg Date</t>
  </si>
  <si>
    <t>1</t>
  </si>
  <si>
    <t>Last Accepted player</t>
  </si>
  <si>
    <t>Top DA</t>
  </si>
  <si>
    <t>2</t>
  </si>
  <si>
    <t>Last DA</t>
  </si>
  <si>
    <t>3</t>
  </si>
  <si>
    <t>Player representatives</t>
  </si>
  <si>
    <t>4</t>
  </si>
  <si>
    <t>Seed ranking</t>
  </si>
  <si>
    <t>5</t>
  </si>
  <si>
    <t>6</t>
  </si>
  <si>
    <t>Top seed</t>
  </si>
  <si>
    <t>7</t>
  </si>
  <si>
    <t>Last seed</t>
  </si>
  <si>
    <t>8</t>
  </si>
  <si>
    <t>Lucky Losers</t>
  </si>
  <si>
    <t>GIRLS SINGLES MAIN DRAW</t>
  </si>
  <si>
    <t>On
Accept. List
Yes</t>
  </si>
  <si>
    <t>Criterium
Sort</t>
  </si>
  <si>
    <t>Week of (Monday). Use format, 15/01/2003 (day/month/year)</t>
  </si>
  <si>
    <t>Date of Birth
dd mmm yy</t>
  </si>
  <si>
    <t>www.tennisofficial.com</t>
  </si>
  <si>
    <t xml:space="preserve">Download from: </t>
  </si>
  <si>
    <t>Over 18</t>
  </si>
  <si>
    <t>Under 13</t>
  </si>
  <si>
    <t>Seed
Ranking</t>
  </si>
  <si>
    <t>Copyright © ITF Limited, trading as the International Tennis Federation, 2005</t>
  </si>
  <si>
    <t>forms@itftennis.com</t>
  </si>
  <si>
    <t>2005 v1.0</t>
  </si>
  <si>
    <t>3ο ΕΝΩΣΙΑΚΟ</t>
  </si>
  <si>
    <t>OPEN JUNIOR</t>
  </si>
  <si>
    <t>18-19/05/2013</t>
  </si>
  <si>
    <t>ΡΗΓΑΣ Α.Ο.Α.Α.</t>
  </si>
  <si>
    <t>ΔΑΛΑΜΑΝΑΡΑ</t>
  </si>
  <si>
    <t>ΚΑΛΑΜΠΑΛΗΣ Α.</t>
  </si>
  <si>
    <t>ΜΠΟΥΡΤΣΟΥΚΛΗ</t>
  </si>
  <si>
    <t>ΠΑΝΑΓΙΩΤΑ-ΡΑΦΑΗΛΙΑ</t>
  </si>
  <si>
    <t>Α.Ε.Κ.ΤΡΙΠΟΛΗΣ</t>
  </si>
  <si>
    <t>25783</t>
  </si>
  <si>
    <t>ΑΝΤΩΝΙΟΥ</t>
  </si>
  <si>
    <t>ΑΝΑΣΤΑΣΙΑ</t>
  </si>
  <si>
    <t>22546</t>
  </si>
  <si>
    <t>ΒΡΥΩΝΗ</t>
  </si>
  <si>
    <t>ΒΑΣΙΛΙΚΗ</t>
  </si>
  <si>
    <t>Ο.Α.ΚΑΛΑΜΑΤΑΣ</t>
  </si>
  <si>
    <t>28699</t>
  </si>
  <si>
    <t>ΑΡΒΑΝΙΤΟΠΟΥΛΟΥ</t>
  </si>
  <si>
    <t>Α.Ο.Α.ΠΑΤΡΩΝ</t>
  </si>
  <si>
    <t>29089</t>
  </si>
  <si>
    <t>ΜΠΑΖΟΥ</t>
  </si>
  <si>
    <t>ΑΝΤΩΝΙΑ-ΕΛΕΝΗ</t>
  </si>
  <si>
    <t>ΝΑΥΠΛΙΑΚΟΣ Ο.Α.</t>
  </si>
  <si>
    <t>30116</t>
  </si>
  <si>
    <t>ΒΛΑΧΟΥΤΣΗ</t>
  </si>
  <si>
    <t>ΠΕΤΡΟΥΛΑ</t>
  </si>
  <si>
    <t>ΡΗΓΑΣ Α.Ο.Α.ΑΡΓΟΛΙΔΑΣ</t>
  </si>
  <si>
    <t>28816</t>
  </si>
  <si>
    <t>ΚΑΤΣΙΓΙΑΝΝΗ</t>
  </si>
  <si>
    <t>ΑΘΗΝΑ</t>
  </si>
  <si>
    <t>Α.Ε.Τ.ΝΙΚΗ ΠΑΤΡΩΝ</t>
  </si>
  <si>
    <t>31646</t>
  </si>
  <si>
    <t>ΤΟΤΣΙΚΑ</t>
  </si>
  <si>
    <t>ΕΛΕΝΗ</t>
  </si>
  <si>
    <t>31623</t>
  </si>
  <si>
    <t>2002</t>
  </si>
  <si>
    <t>ΚΑΡΑΝΑΓΝΩΣΤΗ</t>
  </si>
  <si>
    <t>ΜΑΡΙΑ</t>
  </si>
  <si>
    <t>ΠΛΑΤΑΝΙΤΗ</t>
  </si>
  <si>
    <t>ΚΟΥΜΑΚΗ</t>
  </si>
  <si>
    <t>ΣΟΥΛΕΛΕ</t>
  </si>
  <si>
    <t>ΣΟΦΙΑ-ΜΑΚΡΙΝΑ</t>
  </si>
  <si>
    <t>ΒΥΕ</t>
  </si>
  <si>
    <t xml:space="preserve">ATC Members Tour  - Beginners Men Class '19-'20  </t>
  </si>
  <si>
    <t>ΚΟΛΙΒΑΝΗΣ ΜΙΧΑΛΗΣ</t>
  </si>
  <si>
    <t xml:space="preserve">ΞΥΔΗΣ </t>
  </si>
  <si>
    <t>ΓΙΩΡΓΟΣ</t>
  </si>
  <si>
    <t xml:space="preserve">ΣΙΑΤΕΡΛΗΣ </t>
  </si>
  <si>
    <t>ΤΑΣΟΣ</t>
  </si>
  <si>
    <t xml:space="preserve">ΚΑΡΑΘΑΝΑΣΗΣ </t>
  </si>
  <si>
    <t>ΝΙΚΟΣ</t>
  </si>
  <si>
    <t>ΚΟΥΚΟΠΟΥΛΟΣ</t>
  </si>
  <si>
    <t>ΘΑΝΑΣΗΣ</t>
  </si>
  <si>
    <t xml:space="preserve">ΚΑΧΡΙΜΑΝΗΣ </t>
  </si>
  <si>
    <t>ΑΝΤΩΝΑΚΟΣ ΑΓΓΕΛΟΣ</t>
  </si>
  <si>
    <t>ΑΝΤΩΝΑΚΟΣ ΛΕΥΤΕΡΗΣ</t>
  </si>
  <si>
    <t>ΛΕΙΒΑΔΙΤΗΣ</t>
  </si>
  <si>
    <t>ΑΓΓΕΛΟΣ</t>
  </si>
  <si>
    <t xml:space="preserve">ΦΑΣΟΥΛΗΣ </t>
  </si>
  <si>
    <t>ΙΩΣΗΦ</t>
  </si>
  <si>
    <t>ΧΑΤΖΗΠΑΠΠΑΣ</t>
  </si>
  <si>
    <t>ΒΑΙΟΣ</t>
  </si>
  <si>
    <t>ΑΝΔΡΙΑΝΟΣ</t>
  </si>
  <si>
    <t>ΓΚΟΥΒΕΡΗΣ</t>
  </si>
  <si>
    <t>ΓΚΟΥΒΕΡΗΣ ΓΙΩΡΓΟΣ</t>
  </si>
  <si>
    <t>ΣΙΑΤΕΡΛΗΣ ΤΑΣΟΣ</t>
  </si>
  <si>
    <t>64 61</t>
  </si>
  <si>
    <t>60 60</t>
  </si>
  <si>
    <t>ΚΑΡΑΘΑΝΑΣΗΣ ΝΙΚΟΣ</t>
  </si>
  <si>
    <t xml:space="preserve">75 61 </t>
  </si>
  <si>
    <t>ΚΑΧΡΙΜΑΝΗΣ Γ.</t>
  </si>
  <si>
    <t>62 62</t>
  </si>
  <si>
    <t>60 62</t>
  </si>
  <si>
    <t>ΦΑΣΟΥΛΗΣ Ι.</t>
  </si>
  <si>
    <t>46 61 10-7</t>
  </si>
  <si>
    <t>63 63</t>
  </si>
  <si>
    <t>ΧΑΤΖΗΠΑΠΠΑΣ Β.</t>
  </si>
  <si>
    <t>61 64</t>
  </si>
  <si>
    <t>ΓΚΟΥΒΕΡΗΣ Γ.</t>
  </si>
  <si>
    <t>61 61</t>
  </si>
  <si>
    <t xml:space="preserve">ΓΚΟΥΒΕΡΗΣ Γ. </t>
  </si>
  <si>
    <t>60 63</t>
  </si>
  <si>
    <t>ΚΟΛΙΒΑΝΗΣ Μ.</t>
  </si>
  <si>
    <t>26 75 10-7</t>
  </si>
  <si>
    <t>63 64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</si>
</sst>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dd\ mmm\ yy"/>
  </numFmts>
  <fonts count="64">
    <font>
      <sz val="10"/>
      <name val="Arial"/>
    </font>
    <font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4"/>
      <name val="Arial"/>
      <family val="2"/>
      <charset val="161"/>
    </font>
    <font>
      <b/>
      <sz val="7"/>
      <name val="Arial"/>
      <family val="2"/>
      <charset val="161"/>
    </font>
    <font>
      <b/>
      <sz val="7"/>
      <color indexed="8"/>
      <name val="Arial"/>
      <family val="2"/>
      <charset val="161"/>
    </font>
    <font>
      <sz val="10"/>
      <color indexed="8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b/>
      <sz val="7"/>
      <color indexed="9"/>
      <name val="Arial"/>
      <family val="2"/>
      <charset val="161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10"/>
      <name val="Arial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161"/>
    </font>
    <font>
      <sz val="7"/>
      <color indexed="9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i/>
      <sz val="6"/>
      <color indexed="9"/>
      <name val="Arial"/>
      <family val="2"/>
    </font>
    <font>
      <b/>
      <sz val="8.5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161"/>
    </font>
    <font>
      <sz val="7"/>
      <color indexed="10"/>
      <name val="Arial"/>
      <family val="2"/>
    </font>
    <font>
      <u/>
      <sz val="6"/>
      <color indexed="12"/>
      <name val="Arial"/>
      <family val="2"/>
    </font>
    <font>
      <u/>
      <sz val="8"/>
      <color indexed="12"/>
      <name val="Arial"/>
      <family val="2"/>
      <charset val="161"/>
    </font>
    <font>
      <sz val="20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b/>
      <sz val="7"/>
      <color theme="6" tint="-0.249977111117893"/>
      <name val="Arial"/>
      <family val="2"/>
    </font>
    <font>
      <b/>
      <sz val="8"/>
      <color theme="6" tint="-0.249977111117893"/>
      <name val="Arial"/>
      <family val="2"/>
    </font>
    <font>
      <sz val="7"/>
      <color theme="6" tint="-0.249977111117893"/>
      <name val="Arial"/>
      <family val="2"/>
    </font>
    <font>
      <sz val="6"/>
      <color theme="6" tint="-0.249977111117893"/>
      <name val="Arial"/>
      <family val="2"/>
    </font>
    <font>
      <b/>
      <sz val="8.5"/>
      <color theme="6" tint="-0.249977111117893"/>
      <name val="Arial"/>
      <family val="2"/>
    </font>
    <font>
      <sz val="8.5"/>
      <color theme="6" tint="-0.249977111117893"/>
      <name val="Arial"/>
      <family val="2"/>
    </font>
    <font>
      <i/>
      <sz val="10"/>
      <name val="Arial"/>
      <family val="2"/>
    </font>
    <font>
      <b/>
      <sz val="12"/>
      <color rgb="FF00B050"/>
      <name val="Arial"/>
      <family val="2"/>
      <charset val="161"/>
    </font>
    <font>
      <sz val="8"/>
      <name val="Arial"/>
      <family val="2"/>
    </font>
    <font>
      <i/>
      <sz val="8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Continuous" vertical="center"/>
    </xf>
    <xf numFmtId="0" fontId="7" fillId="4" borderId="2" xfId="0" applyFont="1" applyFill="1" applyBorder="1" applyAlignment="1">
      <alignment horizontal="centerContinuous" vertical="center"/>
    </xf>
    <xf numFmtId="0" fontId="7" fillId="4" borderId="3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0" fillId="4" borderId="5" xfId="0" applyNumberFormat="1" applyFont="1" applyFill="1" applyBorder="1" applyAlignment="1">
      <alignment vertical="center"/>
    </xf>
    <xf numFmtId="49" fontId="11" fillId="4" borderId="6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4" fontId="17" fillId="4" borderId="7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7" xfId="0" applyNumberFormat="1" applyFont="1" applyFill="1" applyBorder="1" applyAlignment="1">
      <alignment vertical="center"/>
    </xf>
    <xf numFmtId="3" fontId="17" fillId="4" borderId="6" xfId="1" applyNumberFormat="1" applyFont="1" applyFill="1" applyBorder="1" applyAlignment="1" applyProtection="1">
      <alignment horizontal="left" vertical="center"/>
      <protection locked="0"/>
    </xf>
    <xf numFmtId="49" fontId="18" fillId="4" borderId="6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0" fillId="2" borderId="0" xfId="0" applyFill="1"/>
    <xf numFmtId="0" fontId="17" fillId="4" borderId="7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/>
    <xf numFmtId="0" fontId="20" fillId="2" borderId="0" xfId="2" applyFont="1" applyFill="1" applyBorder="1"/>
    <xf numFmtId="0" fontId="20" fillId="2" borderId="0" xfId="2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horizontal="left" vertical="center"/>
    </xf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left"/>
    </xf>
    <xf numFmtId="49" fontId="13" fillId="0" borderId="0" xfId="0" applyNumberFormat="1" applyFont="1" applyAlignment="1">
      <alignment horizontal="left" vertical="center"/>
    </xf>
    <xf numFmtId="49" fontId="18" fillId="0" borderId="8" xfId="0" applyNumberFormat="1" applyFont="1" applyBorder="1" applyAlignment="1">
      <alignment horizontal="right" vertical="center"/>
    </xf>
    <xf numFmtId="49" fontId="8" fillId="5" borderId="9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/>
    </xf>
    <xf numFmtId="0" fontId="21" fillId="5" borderId="0" xfId="0" applyFont="1" applyFill="1" applyAlignment="1">
      <alignment horizontal="left"/>
    </xf>
    <xf numFmtId="49" fontId="13" fillId="0" borderId="0" xfId="0" applyNumberFormat="1" applyFont="1" applyAlignment="1">
      <alignment horizontal="left"/>
    </xf>
    <xf numFmtId="49" fontId="18" fillId="0" borderId="8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horizontal="left" vertical="center"/>
    </xf>
    <xf numFmtId="15" fontId="0" fillId="0" borderId="0" xfId="0" applyNumberFormat="1" applyAlignment="1">
      <alignment horizontal="center"/>
    </xf>
    <xf numFmtId="49" fontId="19" fillId="0" borderId="0" xfId="0" applyNumberFormat="1" applyFont="1" applyAlignment="1">
      <alignment horizontal="left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/>
    <xf numFmtId="49" fontId="4" fillId="0" borderId="0" xfId="0" applyNumberFormat="1" applyFont="1" applyAlignment="1">
      <alignment horizontal="left" vertical="top"/>
    </xf>
    <xf numFmtId="49" fontId="7" fillId="5" borderId="0" xfId="0" applyNumberFormat="1" applyFont="1" applyFill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2" borderId="12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left" vertical="center"/>
    </xf>
    <xf numFmtId="49" fontId="27" fillId="2" borderId="0" xfId="0" applyNumberFormat="1" applyFont="1" applyFill="1" applyAlignment="1">
      <alignment horizontal="left" vertical="center"/>
    </xf>
    <xf numFmtId="49" fontId="9" fillId="5" borderId="0" xfId="0" applyNumberFormat="1" applyFont="1" applyFill="1" applyAlignment="1">
      <alignment horizontal="left" vertical="center"/>
    </xf>
    <xf numFmtId="49" fontId="8" fillId="2" borderId="14" xfId="0" applyNumberFormat="1" applyFont="1" applyFill="1" applyBorder="1" applyAlignment="1">
      <alignment horizontal="center" wrapText="1"/>
    </xf>
    <xf numFmtId="49" fontId="8" fillId="2" borderId="15" xfId="0" applyNumberFormat="1" applyFont="1" applyFill="1" applyBorder="1" applyAlignment="1">
      <alignment horizontal="center" wrapText="1"/>
    </xf>
    <xf numFmtId="49" fontId="8" fillId="2" borderId="16" xfId="0" applyNumberFormat="1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49" fontId="8" fillId="6" borderId="16" xfId="0" applyNumberFormat="1" applyFont="1" applyFill="1" applyBorder="1" applyAlignment="1">
      <alignment horizontal="center" wrapText="1"/>
    </xf>
    <xf numFmtId="49" fontId="8" fillId="6" borderId="15" xfId="0" applyNumberFormat="1" applyFont="1" applyFill="1" applyBorder="1" applyAlignment="1">
      <alignment horizontal="center" wrapText="1"/>
    </xf>
    <xf numFmtId="0" fontId="28" fillId="2" borderId="16" xfId="0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left"/>
    </xf>
    <xf numFmtId="49" fontId="31" fillId="3" borderId="1" xfId="0" applyNumberFormat="1" applyFont="1" applyFill="1" applyBorder="1" applyAlignment="1">
      <alignment vertical="center"/>
    </xf>
    <xf numFmtId="49" fontId="31" fillId="3" borderId="2" xfId="0" applyNumberFormat="1" applyFont="1" applyFill="1" applyBorder="1" applyAlignment="1">
      <alignment vertical="center"/>
    </xf>
    <xf numFmtId="49" fontId="31" fillId="3" borderId="3" xfId="0" applyNumberFormat="1" applyFont="1" applyFill="1" applyBorder="1" applyAlignment="1">
      <alignment vertical="center"/>
    </xf>
    <xf numFmtId="0" fontId="0" fillId="2" borderId="0" xfId="0" applyNumberFormat="1" applyFill="1" applyAlignment="1">
      <alignment horizontal="left" vertical="center"/>
    </xf>
    <xf numFmtId="49" fontId="32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right" vertical="center"/>
    </xf>
    <xf numFmtId="49" fontId="16" fillId="2" borderId="13" xfId="0" applyNumberFormat="1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22" fillId="2" borderId="0" xfId="0" applyNumberFormat="1" applyFont="1" applyFill="1" applyAlignment="1">
      <alignment horizontal="left" vertical="center"/>
    </xf>
    <xf numFmtId="49" fontId="16" fillId="5" borderId="4" xfId="0" applyNumberFormat="1" applyFont="1" applyFill="1" applyBorder="1" applyAlignment="1">
      <alignment horizontal="left" vertical="center"/>
    </xf>
    <xf numFmtId="49" fontId="16" fillId="0" borderId="0" xfId="0" applyNumberFormat="1" applyFont="1" applyAlignment="1">
      <alignment horizontal="right" vertical="center"/>
    </xf>
    <xf numFmtId="0" fontId="0" fillId="5" borderId="19" xfId="0" applyFill="1" applyBorder="1" applyAlignment="1">
      <alignment horizontal="center" vertical="center"/>
    </xf>
    <xf numFmtId="49" fontId="24" fillId="0" borderId="8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left" vertical="center"/>
    </xf>
    <xf numFmtId="0" fontId="33" fillId="7" borderId="16" xfId="0" applyFont="1" applyFill="1" applyBorder="1" applyAlignment="1">
      <alignment horizontal="right" vertical="center"/>
    </xf>
    <xf numFmtId="49" fontId="8" fillId="6" borderId="21" xfId="0" applyNumberFormat="1" applyFont="1" applyFill="1" applyBorder="1" applyAlignment="1">
      <alignment horizontal="center" wrapText="1"/>
    </xf>
    <xf numFmtId="0" fontId="28" fillId="6" borderId="16" xfId="0" applyFont="1" applyFill="1" applyBorder="1" applyAlignment="1">
      <alignment horizontal="center" wrapText="1"/>
    </xf>
    <xf numFmtId="0" fontId="19" fillId="0" borderId="11" xfId="0" applyNumberFormat="1" applyFont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1" fontId="19" fillId="6" borderId="11" xfId="0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35" fillId="0" borderId="0" xfId="0" applyFont="1"/>
    <xf numFmtId="0" fontId="15" fillId="0" borderId="0" xfId="0" applyFont="1"/>
    <xf numFmtId="0" fontId="4" fillId="0" borderId="0" xfId="0" applyFont="1" applyAlignment="1">
      <alignment vertical="top"/>
    </xf>
    <xf numFmtId="49" fontId="8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5" borderId="0" xfId="0" applyFont="1" applyFill="1" applyAlignment="1">
      <alignment vertical="center"/>
    </xf>
    <xf numFmtId="49" fontId="38" fillId="5" borderId="0" xfId="0" applyNumberFormat="1" applyFont="1" applyFill="1" applyAlignment="1">
      <alignment vertical="center"/>
    </xf>
    <xf numFmtId="49" fontId="3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9" fillId="0" borderId="22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19" fillId="0" borderId="24" xfId="0" applyFont="1" applyBorder="1" applyAlignment="1">
      <alignment vertical="center"/>
    </xf>
    <xf numFmtId="0" fontId="42" fillId="0" borderId="0" xfId="0" applyFont="1" applyAlignment="1">
      <alignment vertical="center"/>
    </xf>
    <xf numFmtId="49" fontId="38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49" fontId="19" fillId="5" borderId="0" xfId="0" applyNumberFormat="1" applyFont="1" applyFill="1" applyAlignment="1">
      <alignment vertical="center"/>
    </xf>
    <xf numFmtId="49" fontId="26" fillId="5" borderId="0" xfId="0" applyNumberFormat="1" applyFont="1" applyFill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4" fillId="0" borderId="0" xfId="0" applyNumberFormat="1" applyFont="1" applyAlignment="1">
      <alignment horizontal="center" vertical="center"/>
    </xf>
    <xf numFmtId="49" fontId="43" fillId="5" borderId="0" xfId="0" applyNumberFormat="1" applyFont="1" applyFill="1" applyAlignment="1">
      <alignment vertical="center"/>
    </xf>
    <xf numFmtId="49" fontId="44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25" xfId="0" applyFont="1" applyFill="1" applyBorder="1" applyAlignment="1">
      <alignment vertical="center"/>
    </xf>
    <xf numFmtId="0" fontId="25" fillId="2" borderId="26" xfId="0" applyFont="1" applyFill="1" applyBorder="1" applyAlignment="1">
      <alignment vertical="center"/>
    </xf>
    <xf numFmtId="49" fontId="45" fillId="2" borderId="25" xfId="0" applyNumberFormat="1" applyFont="1" applyFill="1" applyBorder="1" applyAlignment="1">
      <alignment horizontal="center" vertical="center"/>
    </xf>
    <xf numFmtId="49" fontId="45" fillId="2" borderId="25" xfId="0" applyNumberFormat="1" applyFont="1" applyFill="1" applyBorder="1" applyAlignment="1">
      <alignment vertical="center"/>
    </xf>
    <xf numFmtId="49" fontId="45" fillId="2" borderId="25" xfId="0" applyNumberFormat="1" applyFont="1" applyFill="1" applyBorder="1" applyAlignment="1">
      <alignment horizontal="centerContinuous" vertical="center"/>
    </xf>
    <xf numFmtId="49" fontId="45" fillId="2" borderId="6" xfId="0" applyNumberFormat="1" applyFont="1" applyFill="1" applyBorder="1" applyAlignment="1">
      <alignment horizontal="centerContinuous" vertical="center"/>
    </xf>
    <xf numFmtId="49" fontId="46" fillId="2" borderId="25" xfId="0" applyNumberFormat="1" applyFont="1" applyFill="1" applyBorder="1" applyAlignment="1">
      <alignment vertical="center"/>
    </xf>
    <xf numFmtId="49" fontId="46" fillId="2" borderId="6" xfId="0" applyNumberFormat="1" applyFont="1" applyFill="1" applyBorder="1" applyAlignment="1">
      <alignment vertical="center"/>
    </xf>
    <xf numFmtId="49" fontId="25" fillId="2" borderId="25" xfId="0" applyNumberFormat="1" applyFont="1" applyFill="1" applyBorder="1" applyAlignment="1">
      <alignment horizontal="left" vertical="center"/>
    </xf>
    <xf numFmtId="49" fontId="25" fillId="0" borderId="25" xfId="0" applyNumberFormat="1" applyFont="1" applyBorder="1" applyAlignment="1">
      <alignment horizontal="left" vertical="center"/>
    </xf>
    <xf numFmtId="49" fontId="46" fillId="5" borderId="6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27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9" xfId="0" applyNumberFormat="1" applyFont="1" applyBorder="1" applyAlignment="1">
      <alignment vertical="center"/>
    </xf>
    <xf numFmtId="49" fontId="25" fillId="2" borderId="28" xfId="0" applyNumberFormat="1" applyFont="1" applyFill="1" applyBorder="1" applyAlignment="1">
      <alignment vertical="center"/>
    </xf>
    <xf numFmtId="49" fontId="25" fillId="2" borderId="29" xfId="0" applyNumberFormat="1" applyFont="1" applyFill="1" applyBorder="1" applyAlignment="1">
      <alignment vertical="center"/>
    </xf>
    <xf numFmtId="49" fontId="35" fillId="2" borderId="9" xfId="0" applyNumberFormat="1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49" fontId="35" fillId="0" borderId="30" xfId="0" applyNumberFormat="1" applyFont="1" applyBorder="1" applyAlignment="1">
      <alignment vertical="center"/>
    </xf>
    <xf numFmtId="49" fontId="8" fillId="0" borderId="30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horizontal="right" vertical="center"/>
    </xf>
    <xf numFmtId="0" fontId="8" fillId="2" borderId="27" xfId="0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horizontal="right" vertical="center"/>
    </xf>
    <xf numFmtId="0" fontId="25" fillId="2" borderId="31" xfId="0" applyFont="1" applyFill="1" applyBorder="1" applyAlignment="1">
      <alignment vertical="center"/>
    </xf>
    <xf numFmtId="0" fontId="25" fillId="2" borderId="30" xfId="0" applyFont="1" applyFill="1" applyBorder="1" applyAlignment="1">
      <alignment vertical="center"/>
    </xf>
    <xf numFmtId="0" fontId="25" fillId="2" borderId="32" xfId="0" applyFont="1" applyFill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/>
    </xf>
    <xf numFmtId="0" fontId="8" fillId="5" borderId="30" xfId="0" applyFont="1" applyFill="1" applyBorder="1" applyAlignment="1">
      <alignment vertical="center"/>
    </xf>
    <xf numFmtId="49" fontId="8" fillId="5" borderId="30" xfId="0" applyNumberFormat="1" applyFont="1" applyFill="1" applyBorder="1" applyAlignment="1">
      <alignment horizontal="center" vertical="center"/>
    </xf>
    <xf numFmtId="49" fontId="8" fillId="5" borderId="10" xfId="0" applyNumberFormat="1" applyFont="1" applyFill="1" applyBorder="1" applyAlignment="1">
      <alignment vertical="center"/>
    </xf>
    <xf numFmtId="49" fontId="28" fillId="0" borderId="30" xfId="0" applyNumberFormat="1" applyFont="1" applyBorder="1" applyAlignment="1">
      <alignment horizontal="center" vertical="center"/>
    </xf>
    <xf numFmtId="0" fontId="40" fillId="8" borderId="10" xfId="0" applyFont="1" applyFill="1" applyBorder="1" applyAlignment="1">
      <alignment horizontal="right" vertical="center"/>
    </xf>
    <xf numFmtId="49" fontId="49" fillId="2" borderId="0" xfId="2" applyNumberFormat="1" applyFont="1" applyFill="1" applyAlignment="1">
      <alignment horizontal="right" vertical="center"/>
    </xf>
    <xf numFmtId="1" fontId="0" fillId="0" borderId="0" xfId="0" applyNumberFormat="1" applyAlignment="1">
      <alignment vertical="center"/>
    </xf>
    <xf numFmtId="0" fontId="0" fillId="6" borderId="0" xfId="0" applyFill="1" applyAlignment="1">
      <alignment vertical="center"/>
    </xf>
    <xf numFmtId="1" fontId="0" fillId="6" borderId="0" xfId="0" applyNumberFormat="1" applyFill="1" applyAlignment="1">
      <alignment vertical="center"/>
    </xf>
    <xf numFmtId="49" fontId="48" fillId="2" borderId="33" xfId="0" applyNumberFormat="1" applyFont="1" applyFill="1" applyBorder="1" applyAlignment="1">
      <alignment horizontal="center" wrapText="1"/>
    </xf>
    <xf numFmtId="165" fontId="19" fillId="0" borderId="34" xfId="0" applyNumberFormat="1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50" fillId="2" borderId="0" xfId="2" applyFont="1" applyFill="1" applyBorder="1"/>
    <xf numFmtId="49" fontId="19" fillId="0" borderId="34" xfId="0" applyNumberFormat="1" applyFont="1" applyBorder="1" applyAlignment="1">
      <alignment horizontal="center" vertical="center"/>
    </xf>
    <xf numFmtId="49" fontId="51" fillId="0" borderId="0" xfId="0" applyNumberFormat="1" applyFont="1" applyAlignment="1">
      <alignment vertical="top"/>
    </xf>
    <xf numFmtId="49" fontId="53" fillId="0" borderId="0" xfId="0" applyNumberFormat="1" applyFont="1"/>
    <xf numFmtId="49" fontId="54" fillId="2" borderId="0" xfId="0" applyNumberFormat="1" applyFont="1" applyFill="1" applyAlignment="1">
      <alignment horizontal="right" vertical="center"/>
    </xf>
    <xf numFmtId="49" fontId="55" fillId="0" borderId="8" xfId="0" applyNumberFormat="1" applyFont="1" applyBorder="1" applyAlignment="1">
      <alignment horizontal="right" vertical="center"/>
    </xf>
    <xf numFmtId="49" fontId="56" fillId="2" borderId="0" xfId="0" applyNumberFormat="1" applyFont="1" applyFill="1" applyAlignment="1">
      <alignment vertical="center"/>
    </xf>
    <xf numFmtId="49" fontId="57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49" fontId="59" fillId="5" borderId="0" xfId="0" applyNumberFormat="1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49" fontId="59" fillId="0" borderId="30" xfId="0" applyNumberFormat="1" applyFont="1" applyBorder="1" applyAlignment="1">
      <alignment vertical="center"/>
    </xf>
    <xf numFmtId="49" fontId="59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49" fontId="59" fillId="0" borderId="0" xfId="0" applyNumberFormat="1" applyFont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13" fillId="0" borderId="0" xfId="0" applyNumberFormat="1" applyFont="1"/>
    <xf numFmtId="49" fontId="19" fillId="0" borderId="0" xfId="0" applyNumberFormat="1" applyFont="1"/>
    <xf numFmtId="49" fontId="14" fillId="2" borderId="0" xfId="0" applyNumberFormat="1" applyFont="1" applyFill="1" applyAlignment="1">
      <alignment vertical="center"/>
    </xf>
    <xf numFmtId="49" fontId="19" fillId="0" borderId="8" xfId="0" applyNumberFormat="1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9" fontId="14" fillId="0" borderId="8" xfId="0" applyNumberFormat="1" applyFont="1" applyBorder="1" applyAlignment="1">
      <alignment vertical="center"/>
    </xf>
    <xf numFmtId="49" fontId="14" fillId="0" borderId="8" xfId="1" applyNumberFormat="1" applyFont="1" applyBorder="1" applyAlignment="1" applyProtection="1">
      <alignment vertical="center"/>
      <protection locked="0"/>
    </xf>
    <xf numFmtId="0" fontId="14" fillId="0" borderId="8" xfId="0" applyFont="1" applyBorder="1" applyAlignment="1">
      <alignment horizontal="left" vertical="center"/>
    </xf>
    <xf numFmtId="49" fontId="19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4" fillId="2" borderId="0" xfId="0" applyNumberFormat="1" applyFont="1" applyFill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9" borderId="30" xfId="0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0" fillId="8" borderId="35" xfId="0" applyFont="1" applyFill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60" fillId="8" borderId="9" xfId="0" applyFont="1" applyFill="1" applyBorder="1" applyAlignment="1">
      <alignment horizontal="right" vertical="center"/>
    </xf>
    <xf numFmtId="49" fontId="19" fillId="0" borderId="30" xfId="0" applyNumberFormat="1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9" fontId="19" fillId="0" borderId="9" xfId="0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vertical="center"/>
    </xf>
    <xf numFmtId="49" fontId="61" fillId="2" borderId="0" xfId="0" applyNumberFormat="1" applyFont="1" applyFill="1" applyAlignment="1">
      <alignment vertical="center"/>
    </xf>
    <xf numFmtId="14" fontId="17" fillId="0" borderId="8" xfId="0" applyNumberFormat="1" applyFont="1" applyBorder="1" applyAlignment="1">
      <alignment horizontal="left" vertical="center"/>
    </xf>
    <xf numFmtId="14" fontId="14" fillId="0" borderId="8" xfId="0" applyNumberFormat="1" applyFont="1" applyBorder="1" applyAlignment="1">
      <alignment horizontal="left" vertical="center"/>
    </xf>
  </cellXfs>
  <cellStyles count="3">
    <cellStyle name="Κανονικό" xfId="0" builtinId="0"/>
    <cellStyle name="Νόμισμα" xfId="1" builtinId="4"/>
    <cellStyle name="Υπερ-σύνδεση" xfId="2" builtinId="8"/>
  </cellStyles>
  <dxfs count="2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i val="0"/>
        <condense val="0"/>
        <extend val="0"/>
        <color indexed="23"/>
      </font>
      <fill>
        <patternFill>
          <bgColor indexed="2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/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0</xdr:col>
      <xdr:colOff>28575</xdr:colOff>
      <xdr:row>13</xdr:row>
      <xdr:rowOff>19050</xdr:rowOff>
    </xdr:from>
    <xdr:to>
      <xdr:col>4</xdr:col>
      <xdr:colOff>1247775</xdr:colOff>
      <xdr:row>13</xdr:row>
      <xdr:rowOff>1314450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8575" y="3143250"/>
          <a:ext cx="6324600" cy="129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order to keep the file as small as possible: remove any sheets you won't use during this week.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Remove any Draw sheets you won't possibly use (e.g. if you have a Boys 64-draw Qualifying you can remove the Boys 96&amp;128-draw sheet - but keep the smaller draw sheet initially since you may need it if the number of players in the draw is less than expected). You can also remove the ScoreCard-sheets if you already have enough ScoreCards for the event. If you won't use more than 4 courts you should also remove the 8-court Order of Play-sheet.</a:t>
          </a:r>
        </a:p>
      </xdr:txBody>
    </xdr:sp>
    <xdr:clientData/>
  </xdr:twoCellAnchor>
  <xdr:twoCellAnchor editAs="oneCell">
    <xdr:from>
      <xdr:col>4</xdr:col>
      <xdr:colOff>314325</xdr:colOff>
      <xdr:row>0</xdr:row>
      <xdr:rowOff>66675</xdr:rowOff>
    </xdr:from>
    <xdr:to>
      <xdr:col>4</xdr:col>
      <xdr:colOff>1238250</xdr:colOff>
      <xdr:row>0</xdr:row>
      <xdr:rowOff>495300</xdr:rowOff>
    </xdr:to>
    <xdr:pic>
      <xdr:nvPicPr>
        <xdr:cNvPr id="1138" name="Picture 12" descr="new ITFn44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66675"/>
          <a:ext cx="923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9525</xdr:rowOff>
    </xdr:from>
    <xdr:to>
      <xdr:col>17</xdr:col>
      <xdr:colOff>533400</xdr:colOff>
      <xdr:row>1</xdr:row>
      <xdr:rowOff>104775</xdr:rowOff>
    </xdr:to>
    <xdr:pic>
      <xdr:nvPicPr>
        <xdr:cNvPr id="112692" name="Picture 18" descr="new ITFn44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9525"/>
          <a:ext cx="923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9525</xdr:rowOff>
    </xdr:from>
    <xdr:to>
      <xdr:col>16</xdr:col>
      <xdr:colOff>95250</xdr:colOff>
      <xdr:row>1</xdr:row>
      <xdr:rowOff>161925</xdr:rowOff>
    </xdr:to>
    <xdr:pic>
      <xdr:nvPicPr>
        <xdr:cNvPr id="113713" name="Picture 6" descr="new ITFn44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7825" y="9525"/>
          <a:ext cx="923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0</xdr:row>
      <xdr:rowOff>247650</xdr:rowOff>
    </xdr:from>
    <xdr:to>
      <xdr:col>9</xdr:col>
      <xdr:colOff>1228725</xdr:colOff>
      <xdr:row>1</xdr:row>
      <xdr:rowOff>1092518</xdr:rowOff>
    </xdr:to>
    <xdr:pic>
      <xdr:nvPicPr>
        <xdr:cNvPr id="5" name="4 - Εικόνα" descr="new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1575" y="247650"/>
          <a:ext cx="3143250" cy="1121093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30</xdr:row>
      <xdr:rowOff>95250</xdr:rowOff>
    </xdr:from>
    <xdr:to>
      <xdr:col>15</xdr:col>
      <xdr:colOff>465320</xdr:colOff>
      <xdr:row>41</xdr:row>
      <xdr:rowOff>85725</xdr:rowOff>
    </xdr:to>
    <xdr:pic>
      <xdr:nvPicPr>
        <xdr:cNvPr id="6" name="5 - Εικόνα" descr="logoRigas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57950" y="4905375"/>
          <a:ext cx="122732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tennisofficial.com/" TargetMode="External"/><Relationship Id="rId1" Type="http://schemas.openxmlformats.org/officeDocument/2006/relationships/hyperlink" Target="mailto:forms@itftenni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8"/>
  <sheetViews>
    <sheetView showGridLines="0" showZeros="0" workbookViewId="0">
      <selection activeCell="A10" sqref="A10"/>
    </sheetView>
  </sheetViews>
  <sheetFormatPr defaultRowHeight="12.75"/>
  <cols>
    <col min="1" max="4" width="19.140625" customWidth="1"/>
    <col min="5" max="5" width="19.140625" style="1" customWidth="1"/>
  </cols>
  <sheetData>
    <row r="1" spans="1:7" s="2" customFormat="1" ht="49.5" customHeight="1" thickBot="1">
      <c r="A1" s="3" t="s">
        <v>0</v>
      </c>
      <c r="B1" s="3"/>
      <c r="C1" s="3"/>
      <c r="D1" s="3"/>
      <c r="E1" s="4"/>
      <c r="F1" s="5"/>
      <c r="G1" s="5"/>
    </row>
    <row r="2" spans="1:7" s="6" customFormat="1" ht="36.75" customHeight="1" thickBot="1">
      <c r="A2" s="7" t="s">
        <v>1</v>
      </c>
      <c r="B2" s="8"/>
      <c r="C2" s="8"/>
      <c r="D2" s="8"/>
      <c r="E2" s="9"/>
      <c r="F2" s="10"/>
      <c r="G2" s="10"/>
    </row>
    <row r="3" spans="1:7" s="2" customFormat="1" ht="6" customHeight="1" thickBot="1">
      <c r="A3" s="12"/>
      <c r="B3" s="13"/>
      <c r="C3" s="13"/>
      <c r="D3" s="13"/>
      <c r="E3" s="14"/>
      <c r="F3" s="5"/>
      <c r="G3" s="5"/>
    </row>
    <row r="4" spans="1:7" s="2" customFormat="1" ht="20.25" customHeight="1" thickBot="1">
      <c r="A4" s="15" t="s">
        <v>2</v>
      </c>
      <c r="B4" s="16"/>
      <c r="C4" s="16"/>
      <c r="D4" s="16"/>
      <c r="E4" s="17"/>
      <c r="F4" s="5"/>
      <c r="G4" s="5"/>
    </row>
    <row r="5" spans="1:7" s="18" customFormat="1" ht="15" customHeight="1">
      <c r="A5" s="20" t="s">
        <v>3</v>
      </c>
      <c r="B5" s="21"/>
      <c r="C5" s="21"/>
      <c r="D5" s="21"/>
      <c r="E5" s="22"/>
      <c r="F5" s="23"/>
      <c r="G5" s="24"/>
    </row>
    <row r="6" spans="1:7" s="2" customFormat="1" ht="26.25">
      <c r="A6" s="25" t="s">
        <v>63</v>
      </c>
      <c r="B6" s="26"/>
      <c r="C6" s="27"/>
      <c r="D6" s="28"/>
      <c r="E6" s="29" t="s">
        <v>62</v>
      </c>
      <c r="F6" s="5"/>
      <c r="G6" s="5"/>
    </row>
    <row r="7" spans="1:7" s="18" customFormat="1" ht="15" customHeight="1">
      <c r="A7" s="20" t="s">
        <v>4</v>
      </c>
      <c r="B7" s="21"/>
      <c r="C7" s="21"/>
      <c r="D7" s="120" t="s">
        <v>56</v>
      </c>
      <c r="E7" s="189" t="s">
        <v>55</v>
      </c>
      <c r="F7" s="23"/>
      <c r="G7" s="24"/>
    </row>
    <row r="8" spans="1:7" s="2" customFormat="1" ht="16.5" customHeight="1">
      <c r="A8" s="30" t="s">
        <v>64</v>
      </c>
      <c r="B8" s="31"/>
      <c r="C8" s="32"/>
      <c r="D8" s="33"/>
      <c r="E8" s="34"/>
      <c r="F8" s="5"/>
      <c r="G8" s="5"/>
    </row>
    <row r="9" spans="1:7" s="2" customFormat="1" ht="15" customHeight="1">
      <c r="A9" s="20" t="s">
        <v>53</v>
      </c>
      <c r="B9" s="21"/>
      <c r="C9" s="21" t="s">
        <v>5</v>
      </c>
      <c r="D9" s="21" t="s">
        <v>6</v>
      </c>
      <c r="E9" s="35" t="s">
        <v>7</v>
      </c>
      <c r="F9" s="5"/>
      <c r="G9" s="5"/>
    </row>
    <row r="10" spans="1:7" s="2" customFormat="1">
      <c r="A10" s="37" t="s">
        <v>65</v>
      </c>
      <c r="B10" s="38"/>
      <c r="C10" s="39" t="s">
        <v>66</v>
      </c>
      <c r="D10" s="40" t="s">
        <v>67</v>
      </c>
      <c r="E10" s="41" t="s">
        <v>68</v>
      </c>
      <c r="F10" s="5"/>
      <c r="G10" s="5"/>
    </row>
    <row r="11" spans="1:7">
      <c r="A11" s="20" t="s">
        <v>8</v>
      </c>
      <c r="B11" s="21"/>
      <c r="C11" s="42"/>
      <c r="D11" s="42"/>
      <c r="E11" s="43"/>
      <c r="F11" s="44"/>
      <c r="G11" s="44"/>
    </row>
    <row r="12" spans="1:7" s="2" customFormat="1">
      <c r="A12" s="45"/>
      <c r="B12" s="5"/>
      <c r="C12" s="47"/>
      <c r="D12" s="48"/>
      <c r="E12" s="49"/>
      <c r="F12" s="5"/>
      <c r="G12" s="5"/>
    </row>
    <row r="13" spans="1:7" ht="7.5" customHeight="1">
      <c r="A13" s="44"/>
      <c r="B13" s="44"/>
      <c r="C13" s="44"/>
      <c r="D13" s="44"/>
      <c r="E13" s="50"/>
      <c r="F13" s="44"/>
      <c r="G13" s="44"/>
    </row>
    <row r="14" spans="1:7" ht="107.25" customHeight="1">
      <c r="A14" s="44"/>
      <c r="B14" s="44"/>
      <c r="C14" s="44"/>
      <c r="D14" s="44"/>
      <c r="E14" s="50"/>
      <c r="F14" s="44"/>
      <c r="G14" s="44"/>
    </row>
    <row r="15" spans="1:7">
      <c r="A15" s="42" t="s">
        <v>60</v>
      </c>
      <c r="B15" s="42"/>
      <c r="C15" s="42"/>
      <c r="D15" s="42"/>
      <c r="E15" s="50"/>
      <c r="F15" s="44"/>
      <c r="G15" s="44"/>
    </row>
    <row r="16" spans="1:7">
      <c r="A16" s="42" t="s">
        <v>9</v>
      </c>
      <c r="B16" s="42"/>
      <c r="C16" s="42"/>
      <c r="D16" s="42"/>
      <c r="E16" s="51"/>
      <c r="F16" s="44"/>
      <c r="G16" s="44"/>
    </row>
    <row r="17" spans="1:7" ht="12.75" customHeight="1">
      <c r="A17" s="52" t="s">
        <v>10</v>
      </c>
      <c r="B17" s="196" t="s">
        <v>61</v>
      </c>
      <c r="C17" s="53"/>
      <c r="D17" s="54"/>
      <c r="E17" s="50"/>
      <c r="F17" s="44"/>
      <c r="G17" s="44"/>
    </row>
    <row r="18" spans="1:7">
      <c r="A18" s="44"/>
      <c r="B18" s="44"/>
      <c r="C18" s="44"/>
      <c r="D18" s="44"/>
      <c r="E18" s="50"/>
      <c r="F18" s="44"/>
      <c r="G18" s="44"/>
    </row>
  </sheetData>
  <phoneticPr fontId="47" type="noConversion"/>
  <hyperlinks>
    <hyperlink ref="B17" r:id="rId1"/>
    <hyperlink ref="E7" r:id="rId2"/>
  </hyperlinks>
  <pageMargins left="0.35" right="0.35" top="0.39" bottom="0.39" header="0" footer="0"/>
  <pageSetup paperSize="9" orientation="portrait" horizontalDpi="360" verticalDpi="36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/>
  <dimension ref="A1:U134"/>
  <sheetViews>
    <sheetView showGridLines="0" showZeros="0" zoomScale="86" workbookViewId="0">
      <pane ySplit="6" topLeftCell="A7" activePane="bottomLeft" state="frozen"/>
      <selection activeCell="A4" sqref="A4:C4"/>
      <selection pane="bottomLeft" activeCell="D21" sqref="D21"/>
    </sheetView>
  </sheetViews>
  <sheetFormatPr defaultRowHeight="12.75"/>
  <cols>
    <col min="1" max="1" width="3.85546875" customWidth="1"/>
    <col min="2" max="2" width="22.85546875" customWidth="1"/>
    <col min="3" max="3" width="21.85546875" customWidth="1"/>
    <col min="4" max="4" width="7.7109375" style="55" customWidth="1"/>
    <col min="5" max="5" width="12.140625" style="71" customWidth="1"/>
    <col min="6" max="7" width="8.5703125" style="71" customWidth="1"/>
    <col min="8" max="10" width="8.5703125" style="55" customWidth="1"/>
    <col min="11" max="11" width="7.7109375" style="55" hidden="1" customWidth="1"/>
    <col min="12" max="14" width="6.85546875" style="55" hidden="1" customWidth="1"/>
    <col min="15" max="16" width="8.5703125" style="55" customWidth="1"/>
    <col min="17" max="17" width="6.85546875" style="55" hidden="1" customWidth="1"/>
    <col min="18" max="18" width="8.5703125" style="55" customWidth="1"/>
    <col min="20" max="20" width="8.28515625" hidden="1" customWidth="1"/>
    <col min="21" max="21" width="0" hidden="1" customWidth="1"/>
  </cols>
  <sheetData>
    <row r="1" spans="1:21" ht="26.25">
      <c r="A1" s="64" t="str">
        <f>'Week SetUp'!$A$6</f>
        <v>3ο ΕΝΩΣΙΑΚΟ</v>
      </c>
      <c r="B1" s="65"/>
      <c r="C1" s="65"/>
      <c r="D1" s="93" t="s">
        <v>50</v>
      </c>
      <c r="E1" s="93"/>
      <c r="F1" s="93"/>
      <c r="G1" s="77"/>
      <c r="H1" s="66"/>
      <c r="I1" s="67"/>
      <c r="J1" s="67"/>
      <c r="K1" s="67"/>
      <c r="L1" s="67"/>
      <c r="M1" s="67"/>
      <c r="N1" s="67"/>
      <c r="O1" s="67"/>
      <c r="P1" s="67"/>
      <c r="Q1" s="67"/>
      <c r="R1" s="78"/>
    </row>
    <row r="2" spans="1:21" ht="13.5" thickBot="1">
      <c r="A2" s="68" t="str">
        <f>'Week SetUp'!$A$8</f>
        <v>OPEN JUNIOR</v>
      </c>
      <c r="B2" s="68"/>
      <c r="C2" s="60"/>
      <c r="D2" s="93" t="s">
        <v>19</v>
      </c>
      <c r="E2" s="93"/>
      <c r="F2" s="72"/>
      <c r="G2" s="72"/>
      <c r="H2" s="72"/>
      <c r="I2" s="72"/>
      <c r="J2" s="66"/>
      <c r="K2" s="66"/>
      <c r="L2" s="66"/>
      <c r="M2" s="66"/>
      <c r="N2" s="66"/>
      <c r="O2" s="79"/>
      <c r="P2" s="59"/>
      <c r="Q2" s="59"/>
      <c r="R2" s="79"/>
    </row>
    <row r="3" spans="1:21" s="2" customFormat="1" ht="13.5" thickBot="1">
      <c r="A3" s="94" t="s">
        <v>20</v>
      </c>
      <c r="B3" s="95"/>
      <c r="C3" s="96"/>
      <c r="D3" s="22"/>
      <c r="E3" s="97"/>
      <c r="F3" s="97"/>
      <c r="G3" s="97"/>
      <c r="H3" s="22"/>
      <c r="I3" s="98"/>
      <c r="J3" s="99"/>
      <c r="K3" s="80"/>
      <c r="L3" s="100"/>
      <c r="M3" s="100"/>
      <c r="N3" s="100"/>
      <c r="O3" s="80" t="s">
        <v>17</v>
      </c>
      <c r="P3" s="81"/>
      <c r="Q3" s="101"/>
      <c r="R3" s="102"/>
      <c r="T3" s="191" t="s">
        <v>57</v>
      </c>
      <c r="U3" s="192" t="e">
        <f>YEAR($A$5)-18</f>
        <v>#VALUE!</v>
      </c>
    </row>
    <row r="4" spans="1:21" s="2" customFormat="1">
      <c r="A4" s="57" t="s">
        <v>11</v>
      </c>
      <c r="B4" s="57"/>
      <c r="C4" s="56" t="s">
        <v>5</v>
      </c>
      <c r="D4" s="57" t="s">
        <v>6</v>
      </c>
      <c r="E4" s="103"/>
      <c r="F4" s="103"/>
      <c r="G4" s="103" t="s">
        <v>14</v>
      </c>
      <c r="H4" s="56"/>
      <c r="I4" s="82"/>
      <c r="J4" s="58" t="s">
        <v>7</v>
      </c>
      <c r="K4" s="104"/>
      <c r="L4" s="105"/>
      <c r="M4" s="105"/>
      <c r="N4" s="105"/>
      <c r="O4" s="104"/>
      <c r="P4" s="83"/>
      <c r="Q4" s="83"/>
      <c r="R4" s="106"/>
      <c r="T4" s="191" t="s">
        <v>58</v>
      </c>
      <c r="U4" s="192" t="e">
        <f>YEAR($A$5)-13</f>
        <v>#VALUE!</v>
      </c>
    </row>
    <row r="5" spans="1:21" s="2" customFormat="1" ht="13.5" thickBot="1">
      <c r="A5" s="246" t="str">
        <f>'Week SetUp'!$A$10</f>
        <v>18-19/05/2013</v>
      </c>
      <c r="B5" s="246"/>
      <c r="C5" s="69" t="str">
        <f>'Week SetUp'!$C$10</f>
        <v>ΡΗΓΑΣ Α.Ο.Α.Α.</v>
      </c>
      <c r="D5" s="70" t="str">
        <f>'Week SetUp'!$D$10</f>
        <v>ΔΑΛΑΜΑΝΑΡΑ</v>
      </c>
      <c r="E5" s="70"/>
      <c r="F5" s="70"/>
      <c r="G5" s="70">
        <f>'Week SetUp'!$A$12</f>
        <v>0</v>
      </c>
      <c r="H5" s="70"/>
      <c r="I5" s="107"/>
      <c r="J5" s="61" t="str">
        <f>'Week SetUp'!$E$10</f>
        <v>ΚΑΛΑΜΠΑΛΗΣ Α.</v>
      </c>
      <c r="K5" s="108"/>
      <c r="L5" s="61"/>
      <c r="M5" s="61"/>
      <c r="N5" s="61"/>
      <c r="O5" s="108"/>
      <c r="P5" s="70"/>
      <c r="Q5" s="70"/>
      <c r="R5" s="109">
        <f>COUNTA(R7:R134)</f>
        <v>0</v>
      </c>
      <c r="U5" s="190"/>
    </row>
    <row r="6" spans="1:21" ht="30" customHeight="1" thickBot="1">
      <c r="A6" s="84" t="s">
        <v>15</v>
      </c>
      <c r="B6" s="85" t="s">
        <v>12</v>
      </c>
      <c r="C6" s="85" t="s">
        <v>13</v>
      </c>
      <c r="D6" s="85" t="s">
        <v>16</v>
      </c>
      <c r="E6" s="193" t="s">
        <v>54</v>
      </c>
      <c r="F6" s="86" t="s">
        <v>51</v>
      </c>
      <c r="G6" s="86" t="s">
        <v>21</v>
      </c>
      <c r="H6" s="87" t="s">
        <v>22</v>
      </c>
      <c r="I6" s="87" t="s">
        <v>23</v>
      </c>
      <c r="J6" s="86" t="s">
        <v>24</v>
      </c>
      <c r="K6" s="110"/>
      <c r="L6" s="89" t="s">
        <v>52</v>
      </c>
      <c r="M6" s="88" t="s">
        <v>25</v>
      </c>
      <c r="N6" s="89"/>
      <c r="O6" s="85" t="s">
        <v>18</v>
      </c>
      <c r="P6" s="90" t="s">
        <v>59</v>
      </c>
      <c r="Q6" s="111" t="s">
        <v>26</v>
      </c>
      <c r="R6" s="86" t="s">
        <v>27</v>
      </c>
    </row>
    <row r="7" spans="1:21" s="11" customFormat="1" ht="18.95" customHeight="1">
      <c r="A7" s="91">
        <v>1</v>
      </c>
      <c r="B7" s="73" t="s">
        <v>69</v>
      </c>
      <c r="C7" s="73" t="s">
        <v>70</v>
      </c>
      <c r="D7" s="74" t="s">
        <v>71</v>
      </c>
      <c r="E7" s="197">
        <v>1999</v>
      </c>
      <c r="F7" s="112" t="s">
        <v>72</v>
      </c>
      <c r="G7" s="112"/>
      <c r="H7" s="74"/>
      <c r="I7" s="74">
        <v>24</v>
      </c>
      <c r="J7" s="75"/>
      <c r="K7" s="92"/>
      <c r="L7" s="113"/>
      <c r="M7" s="114">
        <f t="shared" ref="M7:M38" si="0">IF(R7="",999,R7)</f>
        <v>999</v>
      </c>
      <c r="N7" s="113"/>
      <c r="O7" s="74"/>
      <c r="P7" s="195"/>
      <c r="Q7" s="115">
        <f t="shared" ref="Q7:Q38" si="1">IF(O7="DA",1,IF(O7="WC",2,IF(O7="SE",3,IF(O7="Q",4,IF(O7="LL",5,999)))))</f>
        <v>999</v>
      </c>
      <c r="R7" s="75"/>
    </row>
    <row r="8" spans="1:21" s="11" customFormat="1" ht="18.95" customHeight="1">
      <c r="A8" s="91">
        <v>2</v>
      </c>
      <c r="B8" s="73" t="s">
        <v>73</v>
      </c>
      <c r="C8" s="73" t="s">
        <v>74</v>
      </c>
      <c r="D8" s="74" t="s">
        <v>71</v>
      </c>
      <c r="E8" s="197">
        <v>1999</v>
      </c>
      <c r="F8" s="112" t="s">
        <v>75</v>
      </c>
      <c r="G8" s="112"/>
      <c r="H8" s="74"/>
      <c r="I8" s="74">
        <v>17</v>
      </c>
      <c r="J8" s="75"/>
      <c r="K8" s="92"/>
      <c r="L8" s="113"/>
      <c r="M8" s="114">
        <f t="shared" si="0"/>
        <v>999</v>
      </c>
      <c r="N8" s="113"/>
      <c r="O8" s="74"/>
      <c r="P8" s="195"/>
      <c r="Q8" s="115">
        <f t="shared" si="1"/>
        <v>999</v>
      </c>
      <c r="R8" s="75"/>
    </row>
    <row r="9" spans="1:21" s="11" customFormat="1" ht="18.95" customHeight="1">
      <c r="A9" s="91">
        <v>3</v>
      </c>
      <c r="B9" s="73" t="s">
        <v>76</v>
      </c>
      <c r="C9" s="73" t="s">
        <v>77</v>
      </c>
      <c r="D9" s="74" t="s">
        <v>78</v>
      </c>
      <c r="E9" s="197">
        <v>2000</v>
      </c>
      <c r="F9" s="112" t="s">
        <v>79</v>
      </c>
      <c r="G9" s="112"/>
      <c r="H9" s="74"/>
      <c r="I9" s="74">
        <v>14</v>
      </c>
      <c r="J9" s="75"/>
      <c r="K9" s="92"/>
      <c r="L9" s="113"/>
      <c r="M9" s="114">
        <f t="shared" si="0"/>
        <v>999</v>
      </c>
      <c r="N9" s="113"/>
      <c r="O9" s="74"/>
      <c r="P9" s="195"/>
      <c r="Q9" s="115">
        <f t="shared" si="1"/>
        <v>999</v>
      </c>
      <c r="R9" s="75"/>
    </row>
    <row r="10" spans="1:21" s="11" customFormat="1" ht="18.95" customHeight="1">
      <c r="A10" s="91">
        <v>4</v>
      </c>
      <c r="B10" s="73" t="s">
        <v>80</v>
      </c>
      <c r="C10" s="73" t="s">
        <v>77</v>
      </c>
      <c r="D10" s="74" t="s">
        <v>81</v>
      </c>
      <c r="E10" s="197">
        <v>1999</v>
      </c>
      <c r="F10" s="112" t="s">
        <v>82</v>
      </c>
      <c r="G10" s="112"/>
      <c r="H10" s="74"/>
      <c r="I10" s="74">
        <v>12</v>
      </c>
      <c r="J10" s="75"/>
      <c r="K10" s="92"/>
      <c r="L10" s="113"/>
      <c r="M10" s="114">
        <f t="shared" si="0"/>
        <v>999</v>
      </c>
      <c r="N10" s="113"/>
      <c r="O10" s="74"/>
      <c r="P10" s="195"/>
      <c r="Q10" s="115">
        <f t="shared" si="1"/>
        <v>999</v>
      </c>
      <c r="R10" s="75"/>
    </row>
    <row r="11" spans="1:21" s="11" customFormat="1" ht="18.95" customHeight="1">
      <c r="A11" s="91">
        <v>5</v>
      </c>
      <c r="B11" s="73" t="s">
        <v>83</v>
      </c>
      <c r="C11" s="73" t="s">
        <v>84</v>
      </c>
      <c r="D11" s="74" t="s">
        <v>85</v>
      </c>
      <c r="E11" s="197">
        <v>2001</v>
      </c>
      <c r="F11" s="112" t="s">
        <v>86</v>
      </c>
      <c r="G11" s="112"/>
      <c r="H11" s="74"/>
      <c r="I11" s="74">
        <v>10</v>
      </c>
      <c r="J11" s="75"/>
      <c r="K11" s="92"/>
      <c r="L11" s="113"/>
      <c r="M11" s="114">
        <f t="shared" si="0"/>
        <v>999</v>
      </c>
      <c r="N11" s="113"/>
      <c r="O11" s="74"/>
      <c r="P11" s="195"/>
      <c r="Q11" s="115">
        <f t="shared" si="1"/>
        <v>999</v>
      </c>
      <c r="R11" s="75"/>
    </row>
    <row r="12" spans="1:21" s="11" customFormat="1" ht="18.95" customHeight="1">
      <c r="A12" s="91">
        <v>6</v>
      </c>
      <c r="B12" s="73" t="s">
        <v>87</v>
      </c>
      <c r="C12" s="73" t="s">
        <v>88</v>
      </c>
      <c r="D12" s="74" t="s">
        <v>89</v>
      </c>
      <c r="E12" s="197">
        <v>2000</v>
      </c>
      <c r="F12" s="112" t="s">
        <v>90</v>
      </c>
      <c r="G12" s="112"/>
      <c r="H12" s="74"/>
      <c r="I12" s="74">
        <v>7</v>
      </c>
      <c r="J12" s="75"/>
      <c r="K12" s="92"/>
      <c r="L12" s="113"/>
      <c r="M12" s="114">
        <f t="shared" si="0"/>
        <v>999</v>
      </c>
      <c r="N12" s="113"/>
      <c r="O12" s="74"/>
      <c r="P12" s="195"/>
      <c r="Q12" s="115">
        <f t="shared" si="1"/>
        <v>999</v>
      </c>
      <c r="R12" s="75"/>
    </row>
    <row r="13" spans="1:21" s="11" customFormat="1" ht="18.95" customHeight="1">
      <c r="A13" s="91">
        <v>7</v>
      </c>
      <c r="B13" s="73" t="s">
        <v>91</v>
      </c>
      <c r="C13" s="73" t="s">
        <v>92</v>
      </c>
      <c r="D13" s="74" t="s">
        <v>93</v>
      </c>
      <c r="E13" s="197">
        <v>1999</v>
      </c>
      <c r="F13" s="112" t="s">
        <v>94</v>
      </c>
      <c r="G13" s="112"/>
      <c r="H13" s="74"/>
      <c r="I13" s="74">
        <v>4</v>
      </c>
      <c r="J13" s="75"/>
      <c r="K13" s="92"/>
      <c r="L13" s="113"/>
      <c r="M13" s="114">
        <f t="shared" si="0"/>
        <v>999</v>
      </c>
      <c r="N13" s="113"/>
      <c r="O13" s="74"/>
      <c r="P13" s="195"/>
      <c r="Q13" s="115">
        <f t="shared" si="1"/>
        <v>999</v>
      </c>
      <c r="R13" s="75"/>
    </row>
    <row r="14" spans="1:21" s="11" customFormat="1" ht="18.95" customHeight="1">
      <c r="A14" s="91">
        <v>8</v>
      </c>
      <c r="B14" s="73" t="s">
        <v>95</v>
      </c>
      <c r="C14" s="73" t="s">
        <v>96</v>
      </c>
      <c r="D14" s="74" t="s">
        <v>89</v>
      </c>
      <c r="E14" s="197">
        <v>2001</v>
      </c>
      <c r="F14" s="112" t="s">
        <v>97</v>
      </c>
      <c r="G14" s="112"/>
      <c r="H14" s="74"/>
      <c r="I14" s="74">
        <v>0</v>
      </c>
      <c r="J14" s="75"/>
      <c r="K14" s="92"/>
      <c r="L14" s="113"/>
      <c r="M14" s="114">
        <f t="shared" si="0"/>
        <v>999</v>
      </c>
      <c r="N14" s="113"/>
      <c r="O14" s="74"/>
      <c r="P14" s="195"/>
      <c r="Q14" s="115">
        <f t="shared" si="1"/>
        <v>999</v>
      </c>
      <c r="R14" s="75"/>
    </row>
    <row r="15" spans="1:21" s="11" customFormat="1" ht="18.95" customHeight="1">
      <c r="A15" s="91">
        <v>9</v>
      </c>
      <c r="B15" s="73" t="s">
        <v>101</v>
      </c>
      <c r="C15" s="73" t="s">
        <v>96</v>
      </c>
      <c r="D15" s="74" t="s">
        <v>85</v>
      </c>
      <c r="E15" s="197" t="s">
        <v>98</v>
      </c>
      <c r="F15" s="112">
        <v>33274</v>
      </c>
      <c r="G15" s="112"/>
      <c r="H15" s="74"/>
      <c r="I15" s="74"/>
      <c r="J15" s="75"/>
      <c r="K15" s="92"/>
      <c r="L15" s="113"/>
      <c r="M15" s="114">
        <f t="shared" si="0"/>
        <v>999</v>
      </c>
      <c r="N15" s="113"/>
      <c r="O15" s="74"/>
      <c r="P15" s="195"/>
      <c r="Q15" s="115">
        <f t="shared" si="1"/>
        <v>999</v>
      </c>
      <c r="R15" s="75"/>
    </row>
    <row r="16" spans="1:21" s="11" customFormat="1" ht="18.95" customHeight="1">
      <c r="A16" s="91">
        <v>10</v>
      </c>
      <c r="B16" s="73" t="s">
        <v>99</v>
      </c>
      <c r="C16" s="73" t="s">
        <v>100</v>
      </c>
      <c r="D16" s="74" t="s">
        <v>71</v>
      </c>
      <c r="E16" s="197" t="s">
        <v>98</v>
      </c>
      <c r="F16" s="112">
        <v>30148</v>
      </c>
      <c r="G16" s="112"/>
      <c r="H16" s="74"/>
      <c r="I16" s="74">
        <v>3</v>
      </c>
      <c r="J16" s="75"/>
      <c r="K16" s="92"/>
      <c r="L16" s="113"/>
      <c r="M16" s="114">
        <f t="shared" si="0"/>
        <v>999</v>
      </c>
      <c r="N16" s="113"/>
      <c r="O16" s="74"/>
      <c r="P16" s="195"/>
      <c r="Q16" s="115">
        <f t="shared" si="1"/>
        <v>999</v>
      </c>
      <c r="R16" s="75"/>
    </row>
    <row r="17" spans="1:18" s="11" customFormat="1" ht="18.95" customHeight="1">
      <c r="A17" s="91">
        <v>11</v>
      </c>
      <c r="B17" s="73" t="s">
        <v>102</v>
      </c>
      <c r="C17" s="73" t="s">
        <v>100</v>
      </c>
      <c r="D17" s="74" t="s">
        <v>89</v>
      </c>
      <c r="E17" s="197" t="s">
        <v>98</v>
      </c>
      <c r="F17" s="112">
        <v>32846</v>
      </c>
      <c r="G17" s="112"/>
      <c r="H17" s="74"/>
      <c r="I17" s="74"/>
      <c r="J17" s="75"/>
      <c r="K17" s="92"/>
      <c r="L17" s="113"/>
      <c r="M17" s="114">
        <f t="shared" si="0"/>
        <v>999</v>
      </c>
      <c r="N17" s="113"/>
      <c r="O17" s="74"/>
      <c r="P17" s="195"/>
      <c r="Q17" s="115">
        <f t="shared" si="1"/>
        <v>999</v>
      </c>
      <c r="R17" s="75"/>
    </row>
    <row r="18" spans="1:18" s="11" customFormat="1" ht="18.95" customHeight="1">
      <c r="A18" s="91">
        <v>12</v>
      </c>
      <c r="B18" s="73" t="s">
        <v>103</v>
      </c>
      <c r="C18" s="73" t="s">
        <v>104</v>
      </c>
      <c r="D18" s="74" t="s">
        <v>89</v>
      </c>
      <c r="E18" s="197" t="s">
        <v>98</v>
      </c>
      <c r="F18" s="112">
        <v>30202</v>
      </c>
      <c r="G18" s="112"/>
      <c r="H18" s="74"/>
      <c r="I18" s="74"/>
      <c r="J18" s="75"/>
      <c r="K18" s="92"/>
      <c r="L18" s="113"/>
      <c r="M18" s="114">
        <f t="shared" si="0"/>
        <v>999</v>
      </c>
      <c r="N18" s="113"/>
      <c r="O18" s="74"/>
      <c r="P18" s="195"/>
      <c r="Q18" s="115">
        <f t="shared" si="1"/>
        <v>999</v>
      </c>
      <c r="R18" s="75"/>
    </row>
    <row r="19" spans="1:18" s="11" customFormat="1" ht="18.95" customHeight="1">
      <c r="A19" s="91">
        <v>13</v>
      </c>
      <c r="B19" s="73"/>
      <c r="C19" s="73"/>
      <c r="D19" s="74"/>
      <c r="E19" s="194"/>
      <c r="F19" s="112"/>
      <c r="G19" s="112"/>
      <c r="H19" s="74"/>
      <c r="I19" s="74"/>
      <c r="J19" s="75"/>
      <c r="K19" s="92"/>
      <c r="L19" s="113"/>
      <c r="M19" s="114">
        <f t="shared" si="0"/>
        <v>999</v>
      </c>
      <c r="N19" s="113"/>
      <c r="O19" s="74"/>
      <c r="P19" s="195"/>
      <c r="Q19" s="115">
        <f t="shared" si="1"/>
        <v>999</v>
      </c>
      <c r="R19" s="75"/>
    </row>
    <row r="20" spans="1:18" s="11" customFormat="1" ht="18.95" customHeight="1">
      <c r="A20" s="91">
        <v>14</v>
      </c>
      <c r="B20" s="73"/>
      <c r="C20" s="73"/>
      <c r="D20" s="74"/>
      <c r="E20" s="194"/>
      <c r="F20" s="112"/>
      <c r="G20" s="112"/>
      <c r="H20" s="74"/>
      <c r="I20" s="74"/>
      <c r="J20" s="75"/>
      <c r="K20" s="92"/>
      <c r="L20" s="113"/>
      <c r="M20" s="114">
        <f t="shared" si="0"/>
        <v>999</v>
      </c>
      <c r="N20" s="113"/>
      <c r="O20" s="74"/>
      <c r="P20" s="195"/>
      <c r="Q20" s="115">
        <f t="shared" si="1"/>
        <v>999</v>
      </c>
      <c r="R20" s="75"/>
    </row>
    <row r="21" spans="1:18" s="11" customFormat="1" ht="18.95" customHeight="1">
      <c r="A21" s="91">
        <v>15</v>
      </c>
      <c r="B21" s="73"/>
      <c r="C21" s="73"/>
      <c r="D21" s="74"/>
      <c r="E21" s="194"/>
      <c r="F21" s="112"/>
      <c r="G21" s="112"/>
      <c r="H21" s="74"/>
      <c r="I21" s="74"/>
      <c r="J21" s="75"/>
      <c r="K21" s="92"/>
      <c r="L21" s="113"/>
      <c r="M21" s="114">
        <f t="shared" si="0"/>
        <v>999</v>
      </c>
      <c r="N21" s="113"/>
      <c r="O21" s="74"/>
      <c r="P21" s="195"/>
      <c r="Q21" s="115">
        <f t="shared" si="1"/>
        <v>999</v>
      </c>
      <c r="R21" s="75"/>
    </row>
    <row r="22" spans="1:18" s="11" customFormat="1" ht="18.95" customHeight="1">
      <c r="A22" s="91">
        <v>16</v>
      </c>
      <c r="B22" s="73"/>
      <c r="C22" s="73"/>
      <c r="D22" s="74"/>
      <c r="E22" s="194"/>
      <c r="F22" s="112"/>
      <c r="G22" s="112"/>
      <c r="H22" s="74"/>
      <c r="I22" s="74"/>
      <c r="J22" s="75"/>
      <c r="K22" s="92"/>
      <c r="L22" s="113"/>
      <c r="M22" s="114">
        <f t="shared" si="0"/>
        <v>999</v>
      </c>
      <c r="N22" s="113"/>
      <c r="O22" s="74"/>
      <c r="P22" s="195"/>
      <c r="Q22" s="115">
        <f t="shared" si="1"/>
        <v>999</v>
      </c>
      <c r="R22" s="75"/>
    </row>
    <row r="23" spans="1:18" s="11" customFormat="1" ht="18.95" customHeight="1">
      <c r="A23" s="91">
        <v>17</v>
      </c>
      <c r="B23" s="73"/>
      <c r="C23" s="73"/>
      <c r="D23" s="74"/>
      <c r="E23" s="194"/>
      <c r="F23" s="112"/>
      <c r="G23" s="112"/>
      <c r="H23" s="74"/>
      <c r="I23" s="74"/>
      <c r="J23" s="75"/>
      <c r="K23" s="92"/>
      <c r="L23" s="113"/>
      <c r="M23" s="114">
        <f t="shared" si="0"/>
        <v>999</v>
      </c>
      <c r="N23" s="113"/>
      <c r="O23" s="74"/>
      <c r="P23" s="195"/>
      <c r="Q23" s="115">
        <f t="shared" si="1"/>
        <v>999</v>
      </c>
      <c r="R23" s="75"/>
    </row>
    <row r="24" spans="1:18" s="11" customFormat="1" ht="18.95" customHeight="1">
      <c r="A24" s="91">
        <v>18</v>
      </c>
      <c r="B24" s="73"/>
      <c r="C24" s="73"/>
      <c r="D24" s="74"/>
      <c r="E24" s="194"/>
      <c r="F24" s="112"/>
      <c r="G24" s="112"/>
      <c r="H24" s="74"/>
      <c r="I24" s="74"/>
      <c r="J24" s="75"/>
      <c r="K24" s="92"/>
      <c r="L24" s="113"/>
      <c r="M24" s="114">
        <f t="shared" si="0"/>
        <v>999</v>
      </c>
      <c r="N24" s="113"/>
      <c r="O24" s="74"/>
      <c r="P24" s="195"/>
      <c r="Q24" s="115">
        <f t="shared" si="1"/>
        <v>999</v>
      </c>
      <c r="R24" s="75"/>
    </row>
    <row r="25" spans="1:18" s="11" customFormat="1" ht="18.95" customHeight="1">
      <c r="A25" s="91">
        <v>19</v>
      </c>
      <c r="B25" s="73"/>
      <c r="C25" s="73"/>
      <c r="D25" s="74"/>
      <c r="E25" s="194"/>
      <c r="F25" s="112"/>
      <c r="G25" s="112"/>
      <c r="H25" s="74"/>
      <c r="I25" s="74"/>
      <c r="J25" s="75"/>
      <c r="K25" s="92"/>
      <c r="L25" s="113"/>
      <c r="M25" s="114">
        <f t="shared" si="0"/>
        <v>999</v>
      </c>
      <c r="N25" s="113"/>
      <c r="O25" s="74"/>
      <c r="P25" s="195"/>
      <c r="Q25" s="115">
        <f t="shared" si="1"/>
        <v>999</v>
      </c>
      <c r="R25" s="75"/>
    </row>
    <row r="26" spans="1:18" s="11" customFormat="1" ht="18.95" customHeight="1">
      <c r="A26" s="91">
        <v>20</v>
      </c>
      <c r="B26" s="73"/>
      <c r="C26" s="73"/>
      <c r="D26" s="74"/>
      <c r="E26" s="194"/>
      <c r="F26" s="112"/>
      <c r="G26" s="112"/>
      <c r="H26" s="74"/>
      <c r="I26" s="74"/>
      <c r="J26" s="75"/>
      <c r="K26" s="92"/>
      <c r="L26" s="113"/>
      <c r="M26" s="114">
        <f t="shared" si="0"/>
        <v>999</v>
      </c>
      <c r="N26" s="113"/>
      <c r="O26" s="74"/>
      <c r="P26" s="195"/>
      <c r="Q26" s="115">
        <f t="shared" si="1"/>
        <v>999</v>
      </c>
      <c r="R26" s="75"/>
    </row>
    <row r="27" spans="1:18" s="11" customFormat="1" ht="18.95" customHeight="1">
      <c r="A27" s="91">
        <v>21</v>
      </c>
      <c r="B27" s="73"/>
      <c r="C27" s="73"/>
      <c r="D27" s="74"/>
      <c r="E27" s="194"/>
      <c r="F27" s="112"/>
      <c r="G27" s="112"/>
      <c r="H27" s="74"/>
      <c r="I27" s="74"/>
      <c r="J27" s="75"/>
      <c r="K27" s="92"/>
      <c r="L27" s="113"/>
      <c r="M27" s="114">
        <f t="shared" si="0"/>
        <v>999</v>
      </c>
      <c r="N27" s="113"/>
      <c r="O27" s="74"/>
      <c r="P27" s="195"/>
      <c r="Q27" s="115">
        <f t="shared" si="1"/>
        <v>999</v>
      </c>
      <c r="R27" s="75"/>
    </row>
    <row r="28" spans="1:18" s="11" customFormat="1" ht="18.95" customHeight="1">
      <c r="A28" s="91">
        <v>22</v>
      </c>
      <c r="B28" s="73"/>
      <c r="C28" s="73"/>
      <c r="D28" s="74"/>
      <c r="E28" s="194"/>
      <c r="F28" s="112"/>
      <c r="G28" s="112"/>
      <c r="H28" s="74"/>
      <c r="I28" s="74"/>
      <c r="J28" s="75"/>
      <c r="K28" s="92"/>
      <c r="L28" s="113"/>
      <c r="M28" s="114">
        <f t="shared" si="0"/>
        <v>999</v>
      </c>
      <c r="N28" s="113"/>
      <c r="O28" s="74"/>
      <c r="P28" s="195"/>
      <c r="Q28" s="115">
        <f t="shared" si="1"/>
        <v>999</v>
      </c>
      <c r="R28" s="75"/>
    </row>
    <row r="29" spans="1:18" s="11" customFormat="1" ht="18.95" customHeight="1">
      <c r="A29" s="91">
        <v>23</v>
      </c>
      <c r="B29" s="73"/>
      <c r="C29" s="73"/>
      <c r="D29" s="74"/>
      <c r="E29" s="194"/>
      <c r="F29" s="112"/>
      <c r="G29" s="112"/>
      <c r="H29" s="74"/>
      <c r="I29" s="74"/>
      <c r="J29" s="75"/>
      <c r="K29" s="92"/>
      <c r="L29" s="113"/>
      <c r="M29" s="114">
        <f t="shared" si="0"/>
        <v>999</v>
      </c>
      <c r="N29" s="113"/>
      <c r="O29" s="74"/>
      <c r="P29" s="195"/>
      <c r="Q29" s="115">
        <f t="shared" si="1"/>
        <v>999</v>
      </c>
      <c r="R29" s="75"/>
    </row>
    <row r="30" spans="1:18" s="11" customFormat="1" ht="18.95" customHeight="1">
      <c r="A30" s="91">
        <v>24</v>
      </c>
      <c r="B30" s="73"/>
      <c r="C30" s="73"/>
      <c r="D30" s="74"/>
      <c r="E30" s="194"/>
      <c r="F30" s="112"/>
      <c r="G30" s="112"/>
      <c r="H30" s="74"/>
      <c r="I30" s="74"/>
      <c r="J30" s="75"/>
      <c r="K30" s="92"/>
      <c r="L30" s="113"/>
      <c r="M30" s="114">
        <f t="shared" si="0"/>
        <v>999</v>
      </c>
      <c r="N30" s="113"/>
      <c r="O30" s="74"/>
      <c r="P30" s="195"/>
      <c r="Q30" s="115">
        <f t="shared" si="1"/>
        <v>999</v>
      </c>
      <c r="R30" s="75"/>
    </row>
    <row r="31" spans="1:18" s="11" customFormat="1" ht="18.95" customHeight="1">
      <c r="A31" s="91">
        <v>25</v>
      </c>
      <c r="B31" s="73"/>
      <c r="C31" s="73"/>
      <c r="D31" s="74"/>
      <c r="E31" s="194"/>
      <c r="F31" s="112"/>
      <c r="G31" s="112"/>
      <c r="H31" s="74"/>
      <c r="I31" s="74"/>
      <c r="J31" s="75"/>
      <c r="K31" s="92"/>
      <c r="L31" s="113"/>
      <c r="M31" s="114">
        <f t="shared" si="0"/>
        <v>999</v>
      </c>
      <c r="N31" s="113"/>
      <c r="O31" s="74"/>
      <c r="P31" s="195"/>
      <c r="Q31" s="115">
        <f t="shared" si="1"/>
        <v>999</v>
      </c>
      <c r="R31" s="75"/>
    </row>
    <row r="32" spans="1:18" s="11" customFormat="1" ht="18.95" customHeight="1">
      <c r="A32" s="91">
        <v>26</v>
      </c>
      <c r="B32" s="73"/>
      <c r="C32" s="73"/>
      <c r="D32" s="74"/>
      <c r="E32" s="194"/>
      <c r="F32" s="112"/>
      <c r="G32" s="112"/>
      <c r="H32" s="74"/>
      <c r="I32" s="74"/>
      <c r="J32" s="75"/>
      <c r="K32" s="92"/>
      <c r="L32" s="113"/>
      <c r="M32" s="114">
        <f t="shared" si="0"/>
        <v>999</v>
      </c>
      <c r="N32" s="113"/>
      <c r="O32" s="74"/>
      <c r="P32" s="195"/>
      <c r="Q32" s="115">
        <f t="shared" si="1"/>
        <v>999</v>
      </c>
      <c r="R32" s="75"/>
    </row>
    <row r="33" spans="1:18" s="11" customFormat="1" ht="18.95" customHeight="1">
      <c r="A33" s="91">
        <v>27</v>
      </c>
      <c r="B33" s="73"/>
      <c r="C33" s="73"/>
      <c r="D33" s="74"/>
      <c r="E33" s="194"/>
      <c r="F33" s="112"/>
      <c r="G33" s="112"/>
      <c r="H33" s="74"/>
      <c r="I33" s="74"/>
      <c r="J33" s="75"/>
      <c r="K33" s="92"/>
      <c r="L33" s="113"/>
      <c r="M33" s="114">
        <f t="shared" si="0"/>
        <v>999</v>
      </c>
      <c r="N33" s="113"/>
      <c r="O33" s="74"/>
      <c r="P33" s="195"/>
      <c r="Q33" s="115">
        <f t="shared" si="1"/>
        <v>999</v>
      </c>
      <c r="R33" s="75"/>
    </row>
    <row r="34" spans="1:18" s="11" customFormat="1" ht="18.95" customHeight="1">
      <c r="A34" s="91">
        <v>28</v>
      </c>
      <c r="B34" s="73"/>
      <c r="C34" s="73"/>
      <c r="D34" s="74"/>
      <c r="E34" s="194"/>
      <c r="F34" s="112"/>
      <c r="G34" s="112"/>
      <c r="H34" s="74"/>
      <c r="I34" s="74"/>
      <c r="J34" s="75"/>
      <c r="K34" s="92"/>
      <c r="L34" s="113"/>
      <c r="M34" s="114">
        <f t="shared" si="0"/>
        <v>999</v>
      </c>
      <c r="N34" s="113"/>
      <c r="O34" s="74"/>
      <c r="P34" s="195"/>
      <c r="Q34" s="115">
        <f t="shared" si="1"/>
        <v>999</v>
      </c>
      <c r="R34" s="75"/>
    </row>
    <row r="35" spans="1:18" s="11" customFormat="1" ht="18.95" customHeight="1">
      <c r="A35" s="91">
        <v>29</v>
      </c>
      <c r="B35" s="73"/>
      <c r="C35" s="73"/>
      <c r="D35" s="74"/>
      <c r="E35" s="194"/>
      <c r="F35" s="112"/>
      <c r="G35" s="112"/>
      <c r="H35" s="74"/>
      <c r="I35" s="74"/>
      <c r="J35" s="75"/>
      <c r="K35" s="92"/>
      <c r="L35" s="113"/>
      <c r="M35" s="114">
        <f t="shared" si="0"/>
        <v>999</v>
      </c>
      <c r="N35" s="113"/>
      <c r="O35" s="74"/>
      <c r="P35" s="195"/>
      <c r="Q35" s="115">
        <f t="shared" si="1"/>
        <v>999</v>
      </c>
      <c r="R35" s="75"/>
    </row>
    <row r="36" spans="1:18" s="11" customFormat="1" ht="18.95" customHeight="1">
      <c r="A36" s="91">
        <v>30</v>
      </c>
      <c r="B36" s="73"/>
      <c r="C36" s="73"/>
      <c r="D36" s="74"/>
      <c r="E36" s="194"/>
      <c r="F36" s="112"/>
      <c r="G36" s="112"/>
      <c r="H36" s="74"/>
      <c r="I36" s="74"/>
      <c r="J36" s="75"/>
      <c r="K36" s="92"/>
      <c r="L36" s="113"/>
      <c r="M36" s="114">
        <f t="shared" si="0"/>
        <v>999</v>
      </c>
      <c r="N36" s="113"/>
      <c r="O36" s="74"/>
      <c r="P36" s="195"/>
      <c r="Q36" s="115">
        <f t="shared" si="1"/>
        <v>999</v>
      </c>
      <c r="R36" s="75"/>
    </row>
    <row r="37" spans="1:18" s="11" customFormat="1" ht="18.95" customHeight="1">
      <c r="A37" s="91">
        <v>31</v>
      </c>
      <c r="B37" s="73"/>
      <c r="C37" s="73"/>
      <c r="D37" s="74"/>
      <c r="E37" s="194"/>
      <c r="F37" s="112"/>
      <c r="G37" s="112"/>
      <c r="H37" s="74"/>
      <c r="I37" s="74"/>
      <c r="J37" s="75"/>
      <c r="K37" s="92"/>
      <c r="L37" s="113"/>
      <c r="M37" s="114">
        <f t="shared" si="0"/>
        <v>999</v>
      </c>
      <c r="N37" s="113"/>
      <c r="O37" s="74"/>
      <c r="P37" s="195"/>
      <c r="Q37" s="115">
        <f t="shared" si="1"/>
        <v>999</v>
      </c>
      <c r="R37" s="75"/>
    </row>
    <row r="38" spans="1:18" s="11" customFormat="1" ht="18.95" customHeight="1">
      <c r="A38" s="91">
        <v>32</v>
      </c>
      <c r="B38" s="73"/>
      <c r="C38" s="73"/>
      <c r="D38" s="74"/>
      <c r="E38" s="194"/>
      <c r="F38" s="112"/>
      <c r="G38" s="112"/>
      <c r="H38" s="74"/>
      <c r="I38" s="74"/>
      <c r="J38" s="75"/>
      <c r="K38" s="92"/>
      <c r="L38" s="113"/>
      <c r="M38" s="114">
        <f t="shared" si="0"/>
        <v>999</v>
      </c>
      <c r="N38" s="113"/>
      <c r="O38" s="74"/>
      <c r="P38" s="195"/>
      <c r="Q38" s="115">
        <f t="shared" si="1"/>
        <v>999</v>
      </c>
      <c r="R38" s="75"/>
    </row>
    <row r="39" spans="1:18" s="11" customFormat="1" ht="18.95" customHeight="1">
      <c r="A39" s="91">
        <v>33</v>
      </c>
      <c r="B39" s="73"/>
      <c r="C39" s="73"/>
      <c r="D39" s="74"/>
      <c r="E39" s="194"/>
      <c r="F39" s="112"/>
      <c r="G39" s="112"/>
      <c r="H39" s="74"/>
      <c r="I39" s="74"/>
      <c r="J39" s="75"/>
      <c r="K39" s="92"/>
      <c r="L39" s="113"/>
      <c r="M39" s="114">
        <f t="shared" ref="M39:M70" si="2">IF(R39="",999,R39)</f>
        <v>999</v>
      </c>
      <c r="N39" s="113"/>
      <c r="O39" s="74"/>
      <c r="P39" s="195"/>
      <c r="Q39" s="115">
        <f t="shared" ref="Q39:Q70" si="3">IF(O39="DA",1,IF(O39="WC",2,IF(O39="SE",3,IF(O39="Q",4,IF(O39="LL",5,999)))))</f>
        <v>999</v>
      </c>
      <c r="R39" s="75"/>
    </row>
    <row r="40" spans="1:18" s="11" customFormat="1" ht="18.95" customHeight="1">
      <c r="A40" s="91">
        <v>34</v>
      </c>
      <c r="B40" s="73"/>
      <c r="C40" s="73"/>
      <c r="D40" s="74"/>
      <c r="E40" s="194"/>
      <c r="F40" s="112"/>
      <c r="G40" s="112"/>
      <c r="H40" s="74"/>
      <c r="I40" s="74"/>
      <c r="J40" s="75"/>
      <c r="K40" s="92"/>
      <c r="L40" s="113"/>
      <c r="M40" s="114">
        <f t="shared" si="2"/>
        <v>999</v>
      </c>
      <c r="N40" s="113"/>
      <c r="O40" s="74"/>
      <c r="P40" s="195"/>
      <c r="Q40" s="115">
        <f t="shared" si="3"/>
        <v>999</v>
      </c>
      <c r="R40" s="75"/>
    </row>
    <row r="41" spans="1:18" s="11" customFormat="1" ht="18.95" customHeight="1">
      <c r="A41" s="91">
        <v>35</v>
      </c>
      <c r="B41" s="73"/>
      <c r="C41" s="73"/>
      <c r="D41" s="74"/>
      <c r="E41" s="194"/>
      <c r="F41" s="112"/>
      <c r="G41" s="112"/>
      <c r="H41" s="74"/>
      <c r="I41" s="74"/>
      <c r="J41" s="75"/>
      <c r="K41" s="92"/>
      <c r="L41" s="113"/>
      <c r="M41" s="114">
        <f t="shared" si="2"/>
        <v>999</v>
      </c>
      <c r="N41" s="113"/>
      <c r="O41" s="74"/>
      <c r="P41" s="195"/>
      <c r="Q41" s="115">
        <f t="shared" si="3"/>
        <v>999</v>
      </c>
      <c r="R41" s="75"/>
    </row>
    <row r="42" spans="1:18" s="11" customFormat="1" ht="18.95" customHeight="1">
      <c r="A42" s="91">
        <v>36</v>
      </c>
      <c r="B42" s="73"/>
      <c r="C42" s="73"/>
      <c r="D42" s="74"/>
      <c r="E42" s="194"/>
      <c r="F42" s="112"/>
      <c r="G42" s="112"/>
      <c r="H42" s="74"/>
      <c r="I42" s="74"/>
      <c r="J42" s="75"/>
      <c r="K42" s="92"/>
      <c r="L42" s="113"/>
      <c r="M42" s="114">
        <f t="shared" si="2"/>
        <v>999</v>
      </c>
      <c r="N42" s="113"/>
      <c r="O42" s="74"/>
      <c r="P42" s="195"/>
      <c r="Q42" s="115">
        <f t="shared" si="3"/>
        <v>999</v>
      </c>
      <c r="R42" s="75"/>
    </row>
    <row r="43" spans="1:18" s="11" customFormat="1" ht="18.95" customHeight="1">
      <c r="A43" s="91">
        <v>37</v>
      </c>
      <c r="B43" s="73"/>
      <c r="C43" s="73"/>
      <c r="D43" s="74"/>
      <c r="E43" s="194"/>
      <c r="F43" s="112"/>
      <c r="G43" s="112"/>
      <c r="H43" s="74"/>
      <c r="I43" s="74"/>
      <c r="J43" s="75"/>
      <c r="K43" s="92"/>
      <c r="L43" s="113"/>
      <c r="M43" s="114">
        <f t="shared" si="2"/>
        <v>999</v>
      </c>
      <c r="N43" s="113"/>
      <c r="O43" s="74"/>
      <c r="P43" s="195"/>
      <c r="Q43" s="115">
        <f t="shared" si="3"/>
        <v>999</v>
      </c>
      <c r="R43" s="75"/>
    </row>
    <row r="44" spans="1:18" s="11" customFormat="1" ht="18.95" customHeight="1">
      <c r="A44" s="91">
        <v>38</v>
      </c>
      <c r="B44" s="73"/>
      <c r="C44" s="73"/>
      <c r="D44" s="74"/>
      <c r="E44" s="194"/>
      <c r="F44" s="112"/>
      <c r="G44" s="112"/>
      <c r="H44" s="74"/>
      <c r="I44" s="74"/>
      <c r="J44" s="75"/>
      <c r="K44" s="92"/>
      <c r="L44" s="113"/>
      <c r="M44" s="114">
        <f t="shared" si="2"/>
        <v>999</v>
      </c>
      <c r="N44" s="113"/>
      <c r="O44" s="74"/>
      <c r="P44" s="195"/>
      <c r="Q44" s="115">
        <f t="shared" si="3"/>
        <v>999</v>
      </c>
      <c r="R44" s="75"/>
    </row>
    <row r="45" spans="1:18" s="11" customFormat="1" ht="18.95" customHeight="1">
      <c r="A45" s="91">
        <v>39</v>
      </c>
      <c r="B45" s="73"/>
      <c r="C45" s="73"/>
      <c r="D45" s="74"/>
      <c r="E45" s="194"/>
      <c r="F45" s="112"/>
      <c r="G45" s="112"/>
      <c r="H45" s="74"/>
      <c r="I45" s="74"/>
      <c r="J45" s="75"/>
      <c r="K45" s="92"/>
      <c r="L45" s="113"/>
      <c r="M45" s="114">
        <f t="shared" si="2"/>
        <v>999</v>
      </c>
      <c r="N45" s="113"/>
      <c r="O45" s="74"/>
      <c r="P45" s="195"/>
      <c r="Q45" s="115">
        <f t="shared" si="3"/>
        <v>999</v>
      </c>
      <c r="R45" s="75"/>
    </row>
    <row r="46" spans="1:18" s="11" customFormat="1" ht="18.95" customHeight="1">
      <c r="A46" s="91">
        <v>40</v>
      </c>
      <c r="B46" s="73"/>
      <c r="C46" s="73"/>
      <c r="D46" s="74"/>
      <c r="E46" s="194"/>
      <c r="F46" s="112"/>
      <c r="G46" s="112"/>
      <c r="H46" s="74"/>
      <c r="I46" s="74"/>
      <c r="J46" s="75"/>
      <c r="K46" s="92"/>
      <c r="L46" s="113"/>
      <c r="M46" s="114">
        <f t="shared" si="2"/>
        <v>999</v>
      </c>
      <c r="N46" s="113"/>
      <c r="O46" s="74"/>
      <c r="P46" s="195"/>
      <c r="Q46" s="115">
        <f t="shared" si="3"/>
        <v>999</v>
      </c>
      <c r="R46" s="75"/>
    </row>
    <row r="47" spans="1:18" s="11" customFormat="1" ht="18.95" customHeight="1">
      <c r="A47" s="91">
        <v>41</v>
      </c>
      <c r="B47" s="73"/>
      <c r="C47" s="73"/>
      <c r="D47" s="74"/>
      <c r="E47" s="194"/>
      <c r="F47" s="112"/>
      <c r="G47" s="112"/>
      <c r="H47" s="74"/>
      <c r="I47" s="74"/>
      <c r="J47" s="75"/>
      <c r="K47" s="92"/>
      <c r="L47" s="113"/>
      <c r="M47" s="114">
        <f t="shared" si="2"/>
        <v>999</v>
      </c>
      <c r="N47" s="113"/>
      <c r="O47" s="74"/>
      <c r="P47" s="195"/>
      <c r="Q47" s="115">
        <f t="shared" si="3"/>
        <v>999</v>
      </c>
      <c r="R47" s="75"/>
    </row>
    <row r="48" spans="1:18" s="11" customFormat="1" ht="18.95" customHeight="1">
      <c r="A48" s="91">
        <v>42</v>
      </c>
      <c r="B48" s="73"/>
      <c r="C48" s="73"/>
      <c r="D48" s="74"/>
      <c r="E48" s="194"/>
      <c r="F48" s="112"/>
      <c r="G48" s="112"/>
      <c r="H48" s="74"/>
      <c r="I48" s="74"/>
      <c r="J48" s="75"/>
      <c r="K48" s="92"/>
      <c r="L48" s="113"/>
      <c r="M48" s="114">
        <f t="shared" si="2"/>
        <v>999</v>
      </c>
      <c r="N48" s="113"/>
      <c r="O48" s="74"/>
      <c r="P48" s="195"/>
      <c r="Q48" s="115">
        <f t="shared" si="3"/>
        <v>999</v>
      </c>
      <c r="R48" s="75"/>
    </row>
    <row r="49" spans="1:18" s="11" customFormat="1" ht="18.95" customHeight="1">
      <c r="A49" s="91">
        <v>43</v>
      </c>
      <c r="B49" s="73"/>
      <c r="C49" s="73"/>
      <c r="D49" s="74"/>
      <c r="E49" s="194"/>
      <c r="F49" s="112"/>
      <c r="G49" s="112"/>
      <c r="H49" s="74"/>
      <c r="I49" s="74"/>
      <c r="J49" s="75"/>
      <c r="K49" s="92"/>
      <c r="L49" s="113"/>
      <c r="M49" s="114">
        <f t="shared" si="2"/>
        <v>999</v>
      </c>
      <c r="N49" s="113"/>
      <c r="O49" s="74"/>
      <c r="P49" s="195"/>
      <c r="Q49" s="115">
        <f t="shared" si="3"/>
        <v>999</v>
      </c>
      <c r="R49" s="75"/>
    </row>
    <row r="50" spans="1:18" s="11" customFormat="1" ht="18.95" customHeight="1">
      <c r="A50" s="91">
        <v>44</v>
      </c>
      <c r="B50" s="73"/>
      <c r="C50" s="73"/>
      <c r="D50" s="74"/>
      <c r="E50" s="194"/>
      <c r="F50" s="112"/>
      <c r="G50" s="112"/>
      <c r="H50" s="74"/>
      <c r="I50" s="74"/>
      <c r="J50" s="75"/>
      <c r="K50" s="92"/>
      <c r="L50" s="113"/>
      <c r="M50" s="114">
        <f t="shared" si="2"/>
        <v>999</v>
      </c>
      <c r="N50" s="113"/>
      <c r="O50" s="74"/>
      <c r="P50" s="195"/>
      <c r="Q50" s="115">
        <f t="shared" si="3"/>
        <v>999</v>
      </c>
      <c r="R50" s="75"/>
    </row>
    <row r="51" spans="1:18" s="11" customFormat="1" ht="18.95" customHeight="1">
      <c r="A51" s="91">
        <v>45</v>
      </c>
      <c r="B51" s="73"/>
      <c r="C51" s="73"/>
      <c r="D51" s="74"/>
      <c r="E51" s="194"/>
      <c r="F51" s="112"/>
      <c r="G51" s="112"/>
      <c r="H51" s="74"/>
      <c r="I51" s="74"/>
      <c r="J51" s="75"/>
      <c r="K51" s="92"/>
      <c r="L51" s="113"/>
      <c r="M51" s="114">
        <f t="shared" si="2"/>
        <v>999</v>
      </c>
      <c r="N51" s="113"/>
      <c r="O51" s="74"/>
      <c r="P51" s="195"/>
      <c r="Q51" s="115">
        <f t="shared" si="3"/>
        <v>999</v>
      </c>
      <c r="R51" s="75"/>
    </row>
    <row r="52" spans="1:18" s="11" customFormat="1" ht="18.95" customHeight="1">
      <c r="A52" s="91">
        <v>46</v>
      </c>
      <c r="B52" s="73"/>
      <c r="C52" s="73"/>
      <c r="D52" s="74"/>
      <c r="E52" s="194"/>
      <c r="F52" s="112"/>
      <c r="G52" s="112"/>
      <c r="H52" s="74"/>
      <c r="I52" s="74"/>
      <c r="J52" s="75"/>
      <c r="K52" s="92"/>
      <c r="L52" s="113"/>
      <c r="M52" s="114">
        <f t="shared" si="2"/>
        <v>999</v>
      </c>
      <c r="N52" s="113"/>
      <c r="O52" s="74"/>
      <c r="P52" s="195"/>
      <c r="Q52" s="115">
        <f t="shared" si="3"/>
        <v>999</v>
      </c>
      <c r="R52" s="75"/>
    </row>
    <row r="53" spans="1:18" s="11" customFormat="1" ht="18.95" customHeight="1">
      <c r="A53" s="91">
        <v>47</v>
      </c>
      <c r="B53" s="73"/>
      <c r="C53" s="73"/>
      <c r="D53" s="74"/>
      <c r="E53" s="194"/>
      <c r="F53" s="112"/>
      <c r="G53" s="112"/>
      <c r="H53" s="74"/>
      <c r="I53" s="74"/>
      <c r="J53" s="75"/>
      <c r="K53" s="92"/>
      <c r="L53" s="113"/>
      <c r="M53" s="114">
        <f t="shared" si="2"/>
        <v>999</v>
      </c>
      <c r="N53" s="113"/>
      <c r="O53" s="74"/>
      <c r="P53" s="195"/>
      <c r="Q53" s="115">
        <f t="shared" si="3"/>
        <v>999</v>
      </c>
      <c r="R53" s="75"/>
    </row>
    <row r="54" spans="1:18" s="11" customFormat="1" ht="18.95" customHeight="1">
      <c r="A54" s="91">
        <v>48</v>
      </c>
      <c r="B54" s="73"/>
      <c r="C54" s="73"/>
      <c r="D54" s="74"/>
      <c r="E54" s="194"/>
      <c r="F54" s="112"/>
      <c r="G54" s="112"/>
      <c r="H54" s="74"/>
      <c r="I54" s="74"/>
      <c r="J54" s="75"/>
      <c r="K54" s="92"/>
      <c r="L54" s="113"/>
      <c r="M54" s="114">
        <f t="shared" si="2"/>
        <v>999</v>
      </c>
      <c r="N54" s="113"/>
      <c r="O54" s="74"/>
      <c r="P54" s="195"/>
      <c r="Q54" s="115">
        <f t="shared" si="3"/>
        <v>999</v>
      </c>
      <c r="R54" s="75"/>
    </row>
    <row r="55" spans="1:18" s="11" customFormat="1" ht="18.95" customHeight="1">
      <c r="A55" s="91">
        <v>49</v>
      </c>
      <c r="B55" s="73"/>
      <c r="C55" s="73"/>
      <c r="D55" s="74"/>
      <c r="E55" s="194"/>
      <c r="F55" s="112"/>
      <c r="G55" s="112"/>
      <c r="H55" s="74"/>
      <c r="I55" s="74"/>
      <c r="J55" s="75"/>
      <c r="K55" s="92"/>
      <c r="L55" s="113"/>
      <c r="M55" s="114">
        <f t="shared" si="2"/>
        <v>999</v>
      </c>
      <c r="N55" s="113"/>
      <c r="O55" s="74"/>
      <c r="P55" s="195"/>
      <c r="Q55" s="115">
        <f t="shared" si="3"/>
        <v>999</v>
      </c>
      <c r="R55" s="75"/>
    </row>
    <row r="56" spans="1:18" s="11" customFormat="1" ht="18.95" customHeight="1">
      <c r="A56" s="91">
        <v>50</v>
      </c>
      <c r="B56" s="73"/>
      <c r="C56" s="73"/>
      <c r="D56" s="74"/>
      <c r="E56" s="194"/>
      <c r="F56" s="112"/>
      <c r="G56" s="112"/>
      <c r="H56" s="74"/>
      <c r="I56" s="74"/>
      <c r="J56" s="75"/>
      <c r="K56" s="92"/>
      <c r="L56" s="113"/>
      <c r="M56" s="114">
        <f t="shared" si="2"/>
        <v>999</v>
      </c>
      <c r="N56" s="113"/>
      <c r="O56" s="74"/>
      <c r="P56" s="195"/>
      <c r="Q56" s="115">
        <f t="shared" si="3"/>
        <v>999</v>
      </c>
      <c r="R56" s="75"/>
    </row>
    <row r="57" spans="1:18" s="11" customFormat="1" ht="18.95" customHeight="1">
      <c r="A57" s="91">
        <v>51</v>
      </c>
      <c r="B57" s="73"/>
      <c r="C57" s="73"/>
      <c r="D57" s="74"/>
      <c r="E57" s="194"/>
      <c r="F57" s="112"/>
      <c r="G57" s="112"/>
      <c r="H57" s="74"/>
      <c r="I57" s="74"/>
      <c r="J57" s="75"/>
      <c r="K57" s="92"/>
      <c r="L57" s="113"/>
      <c r="M57" s="114">
        <f t="shared" si="2"/>
        <v>999</v>
      </c>
      <c r="N57" s="113"/>
      <c r="O57" s="74"/>
      <c r="P57" s="195"/>
      <c r="Q57" s="115">
        <f t="shared" si="3"/>
        <v>999</v>
      </c>
      <c r="R57" s="75"/>
    </row>
    <row r="58" spans="1:18" s="11" customFormat="1" ht="18.95" customHeight="1">
      <c r="A58" s="91">
        <v>52</v>
      </c>
      <c r="B58" s="73"/>
      <c r="C58" s="73"/>
      <c r="D58" s="74"/>
      <c r="E58" s="194"/>
      <c r="F58" s="112"/>
      <c r="G58" s="112"/>
      <c r="H58" s="74"/>
      <c r="I58" s="74"/>
      <c r="J58" s="75"/>
      <c r="K58" s="92"/>
      <c r="L58" s="113"/>
      <c r="M58" s="114">
        <f t="shared" si="2"/>
        <v>999</v>
      </c>
      <c r="N58" s="113"/>
      <c r="O58" s="74"/>
      <c r="P58" s="195"/>
      <c r="Q58" s="115">
        <f t="shared" si="3"/>
        <v>999</v>
      </c>
      <c r="R58" s="75"/>
    </row>
    <row r="59" spans="1:18" s="11" customFormat="1" ht="18.95" customHeight="1">
      <c r="A59" s="91">
        <v>53</v>
      </c>
      <c r="B59" s="73"/>
      <c r="C59" s="73"/>
      <c r="D59" s="74"/>
      <c r="E59" s="194"/>
      <c r="F59" s="112"/>
      <c r="G59" s="112"/>
      <c r="H59" s="74"/>
      <c r="I59" s="74"/>
      <c r="J59" s="75"/>
      <c r="K59" s="92"/>
      <c r="L59" s="113"/>
      <c r="M59" s="114">
        <f t="shared" si="2"/>
        <v>999</v>
      </c>
      <c r="N59" s="113"/>
      <c r="O59" s="74"/>
      <c r="P59" s="195"/>
      <c r="Q59" s="115">
        <f t="shared" si="3"/>
        <v>999</v>
      </c>
      <c r="R59" s="75"/>
    </row>
    <row r="60" spans="1:18" s="11" customFormat="1" ht="18.95" customHeight="1">
      <c r="A60" s="91">
        <v>54</v>
      </c>
      <c r="B60" s="73"/>
      <c r="C60" s="73"/>
      <c r="D60" s="74"/>
      <c r="E60" s="194"/>
      <c r="F60" s="112"/>
      <c r="G60" s="112"/>
      <c r="H60" s="74"/>
      <c r="I60" s="74"/>
      <c r="J60" s="75"/>
      <c r="K60" s="92"/>
      <c r="L60" s="113"/>
      <c r="M60" s="114">
        <f t="shared" si="2"/>
        <v>999</v>
      </c>
      <c r="N60" s="113"/>
      <c r="O60" s="74"/>
      <c r="P60" s="195"/>
      <c r="Q60" s="115">
        <f t="shared" si="3"/>
        <v>999</v>
      </c>
      <c r="R60" s="75"/>
    </row>
    <row r="61" spans="1:18" s="11" customFormat="1" ht="18.95" customHeight="1">
      <c r="A61" s="91">
        <v>55</v>
      </c>
      <c r="B61" s="73"/>
      <c r="C61" s="73"/>
      <c r="D61" s="74"/>
      <c r="E61" s="194"/>
      <c r="F61" s="112"/>
      <c r="G61" s="112"/>
      <c r="H61" s="74"/>
      <c r="I61" s="74"/>
      <c r="J61" s="75"/>
      <c r="K61" s="92"/>
      <c r="L61" s="113"/>
      <c r="M61" s="114">
        <f t="shared" si="2"/>
        <v>999</v>
      </c>
      <c r="N61" s="113"/>
      <c r="O61" s="74"/>
      <c r="P61" s="195"/>
      <c r="Q61" s="115">
        <f t="shared" si="3"/>
        <v>999</v>
      </c>
      <c r="R61" s="75"/>
    </row>
    <row r="62" spans="1:18" s="11" customFormat="1" ht="18.95" customHeight="1">
      <c r="A62" s="91">
        <v>56</v>
      </c>
      <c r="B62" s="73"/>
      <c r="C62" s="73"/>
      <c r="D62" s="74"/>
      <c r="E62" s="194"/>
      <c r="F62" s="112"/>
      <c r="G62" s="112"/>
      <c r="H62" s="74"/>
      <c r="I62" s="74"/>
      <c r="J62" s="75"/>
      <c r="K62" s="92"/>
      <c r="L62" s="113"/>
      <c r="M62" s="114">
        <f t="shared" si="2"/>
        <v>999</v>
      </c>
      <c r="N62" s="113"/>
      <c r="O62" s="74"/>
      <c r="P62" s="195"/>
      <c r="Q62" s="115">
        <f t="shared" si="3"/>
        <v>999</v>
      </c>
      <c r="R62" s="75"/>
    </row>
    <row r="63" spans="1:18" s="11" customFormat="1" ht="18.95" customHeight="1">
      <c r="A63" s="91">
        <v>57</v>
      </c>
      <c r="B63" s="73"/>
      <c r="C63" s="73"/>
      <c r="D63" s="74"/>
      <c r="E63" s="194"/>
      <c r="F63" s="112"/>
      <c r="G63" s="112"/>
      <c r="H63" s="74"/>
      <c r="I63" s="74"/>
      <c r="J63" s="75"/>
      <c r="K63" s="92"/>
      <c r="L63" s="113"/>
      <c r="M63" s="114">
        <f t="shared" si="2"/>
        <v>999</v>
      </c>
      <c r="N63" s="113"/>
      <c r="O63" s="74"/>
      <c r="P63" s="195"/>
      <c r="Q63" s="115">
        <f t="shared" si="3"/>
        <v>999</v>
      </c>
      <c r="R63" s="75"/>
    </row>
    <row r="64" spans="1:18" s="11" customFormat="1" ht="18.95" customHeight="1">
      <c r="A64" s="91">
        <v>58</v>
      </c>
      <c r="B64" s="73"/>
      <c r="C64" s="73"/>
      <c r="D64" s="74"/>
      <c r="E64" s="194"/>
      <c r="F64" s="112"/>
      <c r="G64" s="112"/>
      <c r="H64" s="74"/>
      <c r="I64" s="74"/>
      <c r="J64" s="75"/>
      <c r="K64" s="92"/>
      <c r="L64" s="113"/>
      <c r="M64" s="114">
        <f t="shared" si="2"/>
        <v>999</v>
      </c>
      <c r="N64" s="113"/>
      <c r="O64" s="74"/>
      <c r="P64" s="195"/>
      <c r="Q64" s="115">
        <f t="shared" si="3"/>
        <v>999</v>
      </c>
      <c r="R64" s="75"/>
    </row>
    <row r="65" spans="1:18" s="11" customFormat="1" ht="18.95" customHeight="1">
      <c r="A65" s="91">
        <v>59</v>
      </c>
      <c r="B65" s="73"/>
      <c r="C65" s="73"/>
      <c r="D65" s="74"/>
      <c r="E65" s="194"/>
      <c r="F65" s="112"/>
      <c r="G65" s="112"/>
      <c r="H65" s="74"/>
      <c r="I65" s="74"/>
      <c r="J65" s="75"/>
      <c r="K65" s="92"/>
      <c r="L65" s="113"/>
      <c r="M65" s="114">
        <f t="shared" si="2"/>
        <v>999</v>
      </c>
      <c r="N65" s="113"/>
      <c r="O65" s="74"/>
      <c r="P65" s="195"/>
      <c r="Q65" s="115">
        <f t="shared" si="3"/>
        <v>999</v>
      </c>
      <c r="R65" s="75"/>
    </row>
    <row r="66" spans="1:18" s="11" customFormat="1" ht="18.95" customHeight="1">
      <c r="A66" s="91">
        <v>60</v>
      </c>
      <c r="B66" s="73"/>
      <c r="C66" s="73"/>
      <c r="D66" s="74"/>
      <c r="E66" s="194"/>
      <c r="F66" s="112"/>
      <c r="G66" s="112"/>
      <c r="H66" s="74"/>
      <c r="I66" s="74"/>
      <c r="J66" s="75"/>
      <c r="K66" s="92"/>
      <c r="L66" s="113"/>
      <c r="M66" s="114">
        <f t="shared" si="2"/>
        <v>999</v>
      </c>
      <c r="N66" s="113"/>
      <c r="O66" s="74"/>
      <c r="P66" s="195"/>
      <c r="Q66" s="115">
        <f t="shared" si="3"/>
        <v>999</v>
      </c>
      <c r="R66" s="75"/>
    </row>
    <row r="67" spans="1:18" s="11" customFormat="1" ht="18.95" customHeight="1">
      <c r="A67" s="91">
        <v>61</v>
      </c>
      <c r="B67" s="73"/>
      <c r="C67" s="73"/>
      <c r="D67" s="74"/>
      <c r="E67" s="194"/>
      <c r="F67" s="112"/>
      <c r="G67" s="112"/>
      <c r="H67" s="74"/>
      <c r="I67" s="74"/>
      <c r="J67" s="75"/>
      <c r="K67" s="92"/>
      <c r="L67" s="113"/>
      <c r="M67" s="114">
        <f t="shared" si="2"/>
        <v>999</v>
      </c>
      <c r="N67" s="113"/>
      <c r="O67" s="74"/>
      <c r="P67" s="195"/>
      <c r="Q67" s="115">
        <f t="shared" si="3"/>
        <v>999</v>
      </c>
      <c r="R67" s="75"/>
    </row>
    <row r="68" spans="1:18" s="11" customFormat="1" ht="18.95" customHeight="1">
      <c r="A68" s="91">
        <v>62</v>
      </c>
      <c r="B68" s="73"/>
      <c r="C68" s="73"/>
      <c r="D68" s="74"/>
      <c r="E68" s="194"/>
      <c r="F68" s="112"/>
      <c r="G68" s="112"/>
      <c r="H68" s="74"/>
      <c r="I68" s="74"/>
      <c r="J68" s="75"/>
      <c r="K68" s="92"/>
      <c r="L68" s="113"/>
      <c r="M68" s="114">
        <f t="shared" si="2"/>
        <v>999</v>
      </c>
      <c r="N68" s="113"/>
      <c r="O68" s="74"/>
      <c r="P68" s="195"/>
      <c r="Q68" s="115">
        <f t="shared" si="3"/>
        <v>999</v>
      </c>
      <c r="R68" s="75"/>
    </row>
    <row r="69" spans="1:18" s="11" customFormat="1" ht="18.95" customHeight="1">
      <c r="A69" s="91">
        <v>63</v>
      </c>
      <c r="B69" s="73"/>
      <c r="C69" s="73"/>
      <c r="D69" s="74"/>
      <c r="E69" s="194"/>
      <c r="F69" s="112"/>
      <c r="G69" s="112"/>
      <c r="H69" s="74"/>
      <c r="I69" s="74"/>
      <c r="J69" s="75"/>
      <c r="K69" s="92"/>
      <c r="L69" s="113"/>
      <c r="M69" s="114">
        <f t="shared" si="2"/>
        <v>999</v>
      </c>
      <c r="N69" s="113"/>
      <c r="O69" s="74"/>
      <c r="P69" s="195"/>
      <c r="Q69" s="115">
        <f t="shared" si="3"/>
        <v>999</v>
      </c>
      <c r="R69" s="75"/>
    </row>
    <row r="70" spans="1:18" s="11" customFormat="1" ht="18.95" customHeight="1">
      <c r="A70" s="91">
        <v>64</v>
      </c>
      <c r="B70" s="73"/>
      <c r="C70" s="73"/>
      <c r="D70" s="74"/>
      <c r="E70" s="194"/>
      <c r="F70" s="112"/>
      <c r="G70" s="112"/>
      <c r="H70" s="74"/>
      <c r="I70" s="74"/>
      <c r="J70" s="75"/>
      <c r="K70" s="92"/>
      <c r="L70" s="113"/>
      <c r="M70" s="114">
        <f t="shared" si="2"/>
        <v>999</v>
      </c>
      <c r="N70" s="113"/>
      <c r="O70" s="74"/>
      <c r="P70" s="195"/>
      <c r="Q70" s="115">
        <f t="shared" si="3"/>
        <v>999</v>
      </c>
      <c r="R70" s="75"/>
    </row>
    <row r="71" spans="1:18" s="11" customFormat="1" ht="18.95" customHeight="1">
      <c r="A71" s="91">
        <v>65</v>
      </c>
      <c r="B71" s="73"/>
      <c r="C71" s="73"/>
      <c r="D71" s="74"/>
      <c r="E71" s="194"/>
      <c r="F71" s="112"/>
      <c r="G71" s="112"/>
      <c r="H71" s="74"/>
      <c r="I71" s="74"/>
      <c r="J71" s="75"/>
      <c r="K71" s="92"/>
      <c r="L71" s="113"/>
      <c r="M71" s="114">
        <f t="shared" ref="M71:M102" si="4">IF(R71="",999,R71)</f>
        <v>999</v>
      </c>
      <c r="N71" s="113"/>
      <c r="O71" s="74"/>
      <c r="P71" s="195"/>
      <c r="Q71" s="115">
        <f t="shared" ref="Q71:Q102" si="5">IF(O71="DA",1,IF(O71="WC",2,IF(O71="SE",3,IF(O71="Q",4,IF(O71="LL",5,999)))))</f>
        <v>999</v>
      </c>
      <c r="R71" s="75"/>
    </row>
    <row r="72" spans="1:18" s="11" customFormat="1" ht="18.95" customHeight="1">
      <c r="A72" s="91">
        <v>66</v>
      </c>
      <c r="B72" s="73"/>
      <c r="C72" s="73"/>
      <c r="D72" s="74"/>
      <c r="E72" s="194"/>
      <c r="F72" s="112"/>
      <c r="G72" s="112"/>
      <c r="H72" s="74"/>
      <c r="I72" s="74"/>
      <c r="J72" s="75"/>
      <c r="K72" s="92"/>
      <c r="L72" s="113"/>
      <c r="M72" s="114">
        <f t="shared" si="4"/>
        <v>999</v>
      </c>
      <c r="N72" s="113"/>
      <c r="O72" s="74"/>
      <c r="P72" s="195"/>
      <c r="Q72" s="115">
        <f t="shared" si="5"/>
        <v>999</v>
      </c>
      <c r="R72" s="75"/>
    </row>
    <row r="73" spans="1:18" s="11" customFormat="1" ht="18.95" customHeight="1">
      <c r="A73" s="91">
        <v>67</v>
      </c>
      <c r="B73" s="73"/>
      <c r="C73" s="73"/>
      <c r="D73" s="74"/>
      <c r="E73" s="194"/>
      <c r="F73" s="112"/>
      <c r="G73" s="112"/>
      <c r="H73" s="74"/>
      <c r="I73" s="74"/>
      <c r="J73" s="75"/>
      <c r="K73" s="92"/>
      <c r="L73" s="113"/>
      <c r="M73" s="114">
        <f t="shared" si="4"/>
        <v>999</v>
      </c>
      <c r="N73" s="113"/>
      <c r="O73" s="74"/>
      <c r="P73" s="195"/>
      <c r="Q73" s="115">
        <f t="shared" si="5"/>
        <v>999</v>
      </c>
      <c r="R73" s="75"/>
    </row>
    <row r="74" spans="1:18" s="11" customFormat="1" ht="18.95" customHeight="1">
      <c r="A74" s="91">
        <v>68</v>
      </c>
      <c r="B74" s="73"/>
      <c r="C74" s="73"/>
      <c r="D74" s="74"/>
      <c r="E74" s="194"/>
      <c r="F74" s="112"/>
      <c r="G74" s="112"/>
      <c r="H74" s="74"/>
      <c r="I74" s="74"/>
      <c r="J74" s="75"/>
      <c r="K74" s="92"/>
      <c r="L74" s="113"/>
      <c r="M74" s="114">
        <f t="shared" si="4"/>
        <v>999</v>
      </c>
      <c r="N74" s="113"/>
      <c r="O74" s="74"/>
      <c r="P74" s="195"/>
      <c r="Q74" s="115">
        <f t="shared" si="5"/>
        <v>999</v>
      </c>
      <c r="R74" s="75"/>
    </row>
    <row r="75" spans="1:18" s="11" customFormat="1" ht="18.95" customHeight="1">
      <c r="A75" s="91">
        <v>69</v>
      </c>
      <c r="B75" s="73"/>
      <c r="C75" s="73"/>
      <c r="D75" s="74"/>
      <c r="E75" s="194"/>
      <c r="F75" s="112"/>
      <c r="G75" s="112"/>
      <c r="H75" s="74"/>
      <c r="I75" s="74"/>
      <c r="J75" s="75"/>
      <c r="K75" s="92"/>
      <c r="L75" s="113"/>
      <c r="M75" s="114">
        <f t="shared" si="4"/>
        <v>999</v>
      </c>
      <c r="N75" s="113"/>
      <c r="O75" s="74"/>
      <c r="P75" s="195"/>
      <c r="Q75" s="115">
        <f t="shared" si="5"/>
        <v>999</v>
      </c>
      <c r="R75" s="75"/>
    </row>
    <row r="76" spans="1:18" s="11" customFormat="1" ht="18.95" customHeight="1">
      <c r="A76" s="91">
        <v>70</v>
      </c>
      <c r="B76" s="73"/>
      <c r="C76" s="73"/>
      <c r="D76" s="74"/>
      <c r="E76" s="194"/>
      <c r="F76" s="112"/>
      <c r="G76" s="112"/>
      <c r="H76" s="74"/>
      <c r="I76" s="74"/>
      <c r="J76" s="75"/>
      <c r="K76" s="92"/>
      <c r="L76" s="113"/>
      <c r="M76" s="114">
        <f t="shared" si="4"/>
        <v>999</v>
      </c>
      <c r="N76" s="113"/>
      <c r="O76" s="74"/>
      <c r="P76" s="195"/>
      <c r="Q76" s="115">
        <f t="shared" si="5"/>
        <v>999</v>
      </c>
      <c r="R76" s="75"/>
    </row>
    <row r="77" spans="1:18" s="11" customFormat="1" ht="18.95" customHeight="1">
      <c r="A77" s="91">
        <v>71</v>
      </c>
      <c r="B77" s="73"/>
      <c r="C77" s="73"/>
      <c r="D77" s="74"/>
      <c r="E77" s="194"/>
      <c r="F77" s="112"/>
      <c r="G77" s="112"/>
      <c r="H77" s="74"/>
      <c r="I77" s="74"/>
      <c r="J77" s="75"/>
      <c r="K77" s="92"/>
      <c r="L77" s="113"/>
      <c r="M77" s="114">
        <f t="shared" si="4"/>
        <v>999</v>
      </c>
      <c r="N77" s="113"/>
      <c r="O77" s="74"/>
      <c r="P77" s="195"/>
      <c r="Q77" s="115">
        <f t="shared" si="5"/>
        <v>999</v>
      </c>
      <c r="R77" s="75"/>
    </row>
    <row r="78" spans="1:18" s="11" customFormat="1" ht="18.95" customHeight="1">
      <c r="A78" s="91">
        <v>72</v>
      </c>
      <c r="B78" s="73"/>
      <c r="C78" s="73"/>
      <c r="D78" s="74"/>
      <c r="E78" s="194"/>
      <c r="F78" s="112"/>
      <c r="G78" s="112"/>
      <c r="H78" s="74"/>
      <c r="I78" s="74"/>
      <c r="J78" s="75"/>
      <c r="K78" s="92"/>
      <c r="L78" s="113"/>
      <c r="M78" s="114">
        <f t="shared" si="4"/>
        <v>999</v>
      </c>
      <c r="N78" s="113"/>
      <c r="O78" s="74"/>
      <c r="P78" s="195"/>
      <c r="Q78" s="115">
        <f t="shared" si="5"/>
        <v>999</v>
      </c>
      <c r="R78" s="75"/>
    </row>
    <row r="79" spans="1:18" s="11" customFormat="1" ht="18.95" customHeight="1">
      <c r="A79" s="91">
        <v>73</v>
      </c>
      <c r="B79" s="73"/>
      <c r="C79" s="73"/>
      <c r="D79" s="74"/>
      <c r="E79" s="194"/>
      <c r="F79" s="112"/>
      <c r="G79" s="112"/>
      <c r="H79" s="74"/>
      <c r="I79" s="74"/>
      <c r="J79" s="75"/>
      <c r="K79" s="92"/>
      <c r="L79" s="113"/>
      <c r="M79" s="114">
        <f t="shared" si="4"/>
        <v>999</v>
      </c>
      <c r="N79" s="113"/>
      <c r="O79" s="74"/>
      <c r="P79" s="195"/>
      <c r="Q79" s="115">
        <f t="shared" si="5"/>
        <v>999</v>
      </c>
      <c r="R79" s="75"/>
    </row>
    <row r="80" spans="1:18" s="11" customFormat="1" ht="18.95" customHeight="1">
      <c r="A80" s="91">
        <v>74</v>
      </c>
      <c r="B80" s="73"/>
      <c r="C80" s="73"/>
      <c r="D80" s="74"/>
      <c r="E80" s="194"/>
      <c r="F80" s="112"/>
      <c r="G80" s="112"/>
      <c r="H80" s="74"/>
      <c r="I80" s="74"/>
      <c r="J80" s="75"/>
      <c r="K80" s="92"/>
      <c r="L80" s="113"/>
      <c r="M80" s="114">
        <f t="shared" si="4"/>
        <v>999</v>
      </c>
      <c r="N80" s="113"/>
      <c r="O80" s="74"/>
      <c r="P80" s="195"/>
      <c r="Q80" s="115">
        <f t="shared" si="5"/>
        <v>999</v>
      </c>
      <c r="R80" s="75"/>
    </row>
    <row r="81" spans="1:18" s="11" customFormat="1" ht="18.95" customHeight="1">
      <c r="A81" s="91">
        <v>75</v>
      </c>
      <c r="B81" s="73"/>
      <c r="C81" s="73"/>
      <c r="D81" s="74"/>
      <c r="E81" s="194"/>
      <c r="F81" s="112"/>
      <c r="G81" s="112"/>
      <c r="H81" s="74"/>
      <c r="I81" s="74"/>
      <c r="J81" s="75"/>
      <c r="K81" s="92"/>
      <c r="L81" s="113"/>
      <c r="M81" s="114">
        <f t="shared" si="4"/>
        <v>999</v>
      </c>
      <c r="N81" s="113"/>
      <c r="O81" s="74"/>
      <c r="P81" s="195"/>
      <c r="Q81" s="115">
        <f t="shared" si="5"/>
        <v>999</v>
      </c>
      <c r="R81" s="75"/>
    </row>
    <row r="82" spans="1:18" s="11" customFormat="1" ht="18.95" customHeight="1">
      <c r="A82" s="91">
        <v>76</v>
      </c>
      <c r="B82" s="73"/>
      <c r="C82" s="73"/>
      <c r="D82" s="74"/>
      <c r="E82" s="194"/>
      <c r="F82" s="112"/>
      <c r="G82" s="112"/>
      <c r="H82" s="74"/>
      <c r="I82" s="74"/>
      <c r="J82" s="75"/>
      <c r="K82" s="92"/>
      <c r="L82" s="113"/>
      <c r="M82" s="114">
        <f t="shared" si="4"/>
        <v>999</v>
      </c>
      <c r="N82" s="113"/>
      <c r="O82" s="74"/>
      <c r="P82" s="195"/>
      <c r="Q82" s="115">
        <f t="shared" si="5"/>
        <v>999</v>
      </c>
      <c r="R82" s="75"/>
    </row>
    <row r="83" spans="1:18" s="11" customFormat="1" ht="18.95" customHeight="1">
      <c r="A83" s="91">
        <v>77</v>
      </c>
      <c r="B83" s="73"/>
      <c r="C83" s="73"/>
      <c r="D83" s="74"/>
      <c r="E83" s="194"/>
      <c r="F83" s="112"/>
      <c r="G83" s="112"/>
      <c r="H83" s="74"/>
      <c r="I83" s="74"/>
      <c r="J83" s="75"/>
      <c r="K83" s="92"/>
      <c r="L83" s="113"/>
      <c r="M83" s="114">
        <f t="shared" si="4"/>
        <v>999</v>
      </c>
      <c r="N83" s="113"/>
      <c r="O83" s="74"/>
      <c r="P83" s="195"/>
      <c r="Q83" s="115">
        <f t="shared" si="5"/>
        <v>999</v>
      </c>
      <c r="R83" s="75"/>
    </row>
    <row r="84" spans="1:18" s="11" customFormat="1" ht="18.95" customHeight="1">
      <c r="A84" s="91">
        <v>78</v>
      </c>
      <c r="B84" s="73"/>
      <c r="C84" s="73"/>
      <c r="D84" s="74"/>
      <c r="E84" s="194"/>
      <c r="F84" s="112"/>
      <c r="G84" s="112"/>
      <c r="H84" s="74"/>
      <c r="I84" s="74"/>
      <c r="J84" s="75"/>
      <c r="K84" s="92"/>
      <c r="L84" s="113"/>
      <c r="M84" s="114">
        <f t="shared" si="4"/>
        <v>999</v>
      </c>
      <c r="N84" s="113"/>
      <c r="O84" s="74"/>
      <c r="P84" s="195"/>
      <c r="Q84" s="115">
        <f t="shared" si="5"/>
        <v>999</v>
      </c>
      <c r="R84" s="75"/>
    </row>
    <row r="85" spans="1:18" s="11" customFormat="1" ht="18.95" customHeight="1">
      <c r="A85" s="91">
        <v>79</v>
      </c>
      <c r="B85" s="73"/>
      <c r="C85" s="73"/>
      <c r="D85" s="74"/>
      <c r="E85" s="194"/>
      <c r="F85" s="112"/>
      <c r="G85" s="112"/>
      <c r="H85" s="74"/>
      <c r="I85" s="74"/>
      <c r="J85" s="75"/>
      <c r="K85" s="92"/>
      <c r="L85" s="113"/>
      <c r="M85" s="114">
        <f t="shared" si="4"/>
        <v>999</v>
      </c>
      <c r="N85" s="113"/>
      <c r="O85" s="74"/>
      <c r="P85" s="195"/>
      <c r="Q85" s="115">
        <f t="shared" si="5"/>
        <v>999</v>
      </c>
      <c r="R85" s="75"/>
    </row>
    <row r="86" spans="1:18" s="11" customFormat="1" ht="18.95" customHeight="1">
      <c r="A86" s="91">
        <v>80</v>
      </c>
      <c r="B86" s="73"/>
      <c r="C86" s="73"/>
      <c r="D86" s="74"/>
      <c r="E86" s="194"/>
      <c r="F86" s="112"/>
      <c r="G86" s="112"/>
      <c r="H86" s="74"/>
      <c r="I86" s="74"/>
      <c r="J86" s="75"/>
      <c r="K86" s="92"/>
      <c r="L86" s="113"/>
      <c r="M86" s="114">
        <f t="shared" si="4"/>
        <v>999</v>
      </c>
      <c r="N86" s="113"/>
      <c r="O86" s="74"/>
      <c r="P86" s="195"/>
      <c r="Q86" s="115">
        <f t="shared" si="5"/>
        <v>999</v>
      </c>
      <c r="R86" s="75"/>
    </row>
    <row r="87" spans="1:18" s="11" customFormat="1" ht="18.95" customHeight="1">
      <c r="A87" s="91">
        <v>81</v>
      </c>
      <c r="B87" s="73"/>
      <c r="C87" s="73"/>
      <c r="D87" s="74"/>
      <c r="E87" s="194"/>
      <c r="F87" s="112"/>
      <c r="G87" s="112"/>
      <c r="H87" s="74"/>
      <c r="I87" s="74"/>
      <c r="J87" s="75"/>
      <c r="K87" s="92"/>
      <c r="L87" s="113"/>
      <c r="M87" s="114">
        <f t="shared" si="4"/>
        <v>999</v>
      </c>
      <c r="N87" s="113"/>
      <c r="O87" s="74"/>
      <c r="P87" s="195"/>
      <c r="Q87" s="115">
        <f t="shared" si="5"/>
        <v>999</v>
      </c>
      <c r="R87" s="75"/>
    </row>
    <row r="88" spans="1:18" s="11" customFormat="1" ht="18.95" customHeight="1">
      <c r="A88" s="91">
        <v>82</v>
      </c>
      <c r="B88" s="73"/>
      <c r="C88" s="73"/>
      <c r="D88" s="74"/>
      <c r="E88" s="194"/>
      <c r="F88" s="112"/>
      <c r="G88" s="112"/>
      <c r="H88" s="74"/>
      <c r="I88" s="74"/>
      <c r="J88" s="75"/>
      <c r="K88" s="92"/>
      <c r="L88" s="113"/>
      <c r="M88" s="114">
        <f t="shared" si="4"/>
        <v>999</v>
      </c>
      <c r="N88" s="113"/>
      <c r="O88" s="74"/>
      <c r="P88" s="195"/>
      <c r="Q88" s="115">
        <f t="shared" si="5"/>
        <v>999</v>
      </c>
      <c r="R88" s="75"/>
    </row>
    <row r="89" spans="1:18" s="11" customFormat="1" ht="18.95" customHeight="1">
      <c r="A89" s="91">
        <v>83</v>
      </c>
      <c r="B89" s="73"/>
      <c r="C89" s="73"/>
      <c r="D89" s="74"/>
      <c r="E89" s="194"/>
      <c r="F89" s="112"/>
      <c r="G89" s="112"/>
      <c r="H89" s="74"/>
      <c r="I89" s="74"/>
      <c r="J89" s="75"/>
      <c r="K89" s="92"/>
      <c r="L89" s="113"/>
      <c r="M89" s="114">
        <f t="shared" si="4"/>
        <v>999</v>
      </c>
      <c r="N89" s="113"/>
      <c r="O89" s="74"/>
      <c r="P89" s="195"/>
      <c r="Q89" s="115">
        <f t="shared" si="5"/>
        <v>999</v>
      </c>
      <c r="R89" s="75"/>
    </row>
    <row r="90" spans="1:18" s="11" customFormat="1" ht="18.95" customHeight="1">
      <c r="A90" s="91">
        <v>84</v>
      </c>
      <c r="B90" s="73"/>
      <c r="C90" s="73"/>
      <c r="D90" s="74"/>
      <c r="E90" s="194"/>
      <c r="F90" s="112"/>
      <c r="G90" s="112"/>
      <c r="H90" s="74"/>
      <c r="I90" s="74"/>
      <c r="J90" s="75"/>
      <c r="K90" s="92"/>
      <c r="L90" s="113"/>
      <c r="M90" s="114">
        <f t="shared" si="4"/>
        <v>999</v>
      </c>
      <c r="N90" s="113"/>
      <c r="O90" s="74"/>
      <c r="P90" s="195"/>
      <c r="Q90" s="115">
        <f t="shared" si="5"/>
        <v>999</v>
      </c>
      <c r="R90" s="75"/>
    </row>
    <row r="91" spans="1:18" s="11" customFormat="1" ht="18.95" customHeight="1">
      <c r="A91" s="91">
        <v>85</v>
      </c>
      <c r="B91" s="73"/>
      <c r="C91" s="73"/>
      <c r="D91" s="74"/>
      <c r="E91" s="194"/>
      <c r="F91" s="112"/>
      <c r="G91" s="112"/>
      <c r="H91" s="74"/>
      <c r="I91" s="74"/>
      <c r="J91" s="75"/>
      <c r="K91" s="92"/>
      <c r="L91" s="113"/>
      <c r="M91" s="114">
        <f t="shared" si="4"/>
        <v>999</v>
      </c>
      <c r="N91" s="113"/>
      <c r="O91" s="74"/>
      <c r="P91" s="195"/>
      <c r="Q91" s="115">
        <f t="shared" si="5"/>
        <v>999</v>
      </c>
      <c r="R91" s="75"/>
    </row>
    <row r="92" spans="1:18" s="11" customFormat="1" ht="18.95" customHeight="1">
      <c r="A92" s="91">
        <v>86</v>
      </c>
      <c r="B92" s="73"/>
      <c r="C92" s="73"/>
      <c r="D92" s="74"/>
      <c r="E92" s="194"/>
      <c r="F92" s="112"/>
      <c r="G92" s="112"/>
      <c r="H92" s="74"/>
      <c r="I92" s="74"/>
      <c r="J92" s="75"/>
      <c r="K92" s="92"/>
      <c r="L92" s="113"/>
      <c r="M92" s="114">
        <f t="shared" si="4"/>
        <v>999</v>
      </c>
      <c r="N92" s="113"/>
      <c r="O92" s="74"/>
      <c r="P92" s="195"/>
      <c r="Q92" s="115">
        <f t="shared" si="5"/>
        <v>999</v>
      </c>
      <c r="R92" s="75"/>
    </row>
    <row r="93" spans="1:18" s="11" customFormat="1" ht="18.95" customHeight="1">
      <c r="A93" s="91">
        <v>87</v>
      </c>
      <c r="B93" s="73"/>
      <c r="C93" s="73"/>
      <c r="D93" s="74"/>
      <c r="E93" s="194"/>
      <c r="F93" s="112"/>
      <c r="G93" s="112"/>
      <c r="H93" s="74"/>
      <c r="I93" s="74"/>
      <c r="J93" s="75"/>
      <c r="K93" s="92"/>
      <c r="L93" s="113"/>
      <c r="M93" s="114">
        <f t="shared" si="4"/>
        <v>999</v>
      </c>
      <c r="N93" s="113"/>
      <c r="O93" s="74"/>
      <c r="P93" s="195"/>
      <c r="Q93" s="115">
        <f t="shared" si="5"/>
        <v>999</v>
      </c>
      <c r="R93" s="75"/>
    </row>
    <row r="94" spans="1:18" s="11" customFormat="1" ht="18.95" customHeight="1">
      <c r="A94" s="91">
        <v>88</v>
      </c>
      <c r="B94" s="73"/>
      <c r="C94" s="73"/>
      <c r="D94" s="74"/>
      <c r="E94" s="194"/>
      <c r="F94" s="112"/>
      <c r="G94" s="112"/>
      <c r="H94" s="74"/>
      <c r="I94" s="74"/>
      <c r="J94" s="75"/>
      <c r="K94" s="92"/>
      <c r="L94" s="113"/>
      <c r="M94" s="114">
        <f t="shared" si="4"/>
        <v>999</v>
      </c>
      <c r="N94" s="113"/>
      <c r="O94" s="74"/>
      <c r="P94" s="195"/>
      <c r="Q94" s="115">
        <f t="shared" si="5"/>
        <v>999</v>
      </c>
      <c r="R94" s="75"/>
    </row>
    <row r="95" spans="1:18" s="11" customFormat="1" ht="18.95" customHeight="1">
      <c r="A95" s="91">
        <v>89</v>
      </c>
      <c r="B95" s="73"/>
      <c r="C95" s="73"/>
      <c r="D95" s="74"/>
      <c r="E95" s="194"/>
      <c r="F95" s="112"/>
      <c r="G95" s="112"/>
      <c r="H95" s="74"/>
      <c r="I95" s="74"/>
      <c r="J95" s="75"/>
      <c r="K95" s="92"/>
      <c r="L95" s="113"/>
      <c r="M95" s="114">
        <f t="shared" si="4"/>
        <v>999</v>
      </c>
      <c r="N95" s="113"/>
      <c r="O95" s="74"/>
      <c r="P95" s="195"/>
      <c r="Q95" s="115">
        <f t="shared" si="5"/>
        <v>999</v>
      </c>
      <c r="R95" s="75"/>
    </row>
    <row r="96" spans="1:18" s="11" customFormat="1" ht="18.95" customHeight="1">
      <c r="A96" s="91">
        <v>90</v>
      </c>
      <c r="B96" s="73"/>
      <c r="C96" s="73"/>
      <c r="D96" s="74"/>
      <c r="E96" s="194"/>
      <c r="F96" s="112"/>
      <c r="G96" s="112"/>
      <c r="H96" s="74"/>
      <c r="I96" s="74"/>
      <c r="J96" s="75"/>
      <c r="K96" s="92"/>
      <c r="L96" s="113"/>
      <c r="M96" s="114">
        <f t="shared" si="4"/>
        <v>999</v>
      </c>
      <c r="N96" s="113"/>
      <c r="O96" s="74"/>
      <c r="P96" s="195"/>
      <c r="Q96" s="115">
        <f t="shared" si="5"/>
        <v>999</v>
      </c>
      <c r="R96" s="75"/>
    </row>
    <row r="97" spans="1:18" s="11" customFormat="1" ht="18.95" customHeight="1">
      <c r="A97" s="91">
        <v>91</v>
      </c>
      <c r="B97" s="73"/>
      <c r="C97" s="73"/>
      <c r="D97" s="74"/>
      <c r="E97" s="194"/>
      <c r="F97" s="112"/>
      <c r="G97" s="112"/>
      <c r="H97" s="74"/>
      <c r="I97" s="74"/>
      <c r="J97" s="75"/>
      <c r="K97" s="92"/>
      <c r="L97" s="113"/>
      <c r="M97" s="114">
        <f t="shared" si="4"/>
        <v>999</v>
      </c>
      <c r="N97" s="113"/>
      <c r="O97" s="74"/>
      <c r="P97" s="195"/>
      <c r="Q97" s="115">
        <f t="shared" si="5"/>
        <v>999</v>
      </c>
      <c r="R97" s="75"/>
    </row>
    <row r="98" spans="1:18" s="11" customFormat="1" ht="18.95" customHeight="1">
      <c r="A98" s="91">
        <v>92</v>
      </c>
      <c r="B98" s="73"/>
      <c r="C98" s="73"/>
      <c r="D98" s="74"/>
      <c r="E98" s="194"/>
      <c r="F98" s="112"/>
      <c r="G98" s="112"/>
      <c r="H98" s="74"/>
      <c r="I98" s="74"/>
      <c r="J98" s="75"/>
      <c r="K98" s="92"/>
      <c r="L98" s="113"/>
      <c r="M98" s="114">
        <f t="shared" si="4"/>
        <v>999</v>
      </c>
      <c r="N98" s="113"/>
      <c r="O98" s="74"/>
      <c r="P98" s="195"/>
      <c r="Q98" s="115">
        <f t="shared" si="5"/>
        <v>999</v>
      </c>
      <c r="R98" s="75"/>
    </row>
    <row r="99" spans="1:18" s="11" customFormat="1" ht="18.95" customHeight="1">
      <c r="A99" s="91">
        <v>93</v>
      </c>
      <c r="B99" s="73"/>
      <c r="C99" s="73"/>
      <c r="D99" s="74"/>
      <c r="E99" s="194"/>
      <c r="F99" s="112"/>
      <c r="G99" s="112"/>
      <c r="H99" s="74"/>
      <c r="I99" s="74"/>
      <c r="J99" s="75"/>
      <c r="K99" s="92"/>
      <c r="L99" s="113"/>
      <c r="M99" s="114">
        <f t="shared" si="4"/>
        <v>999</v>
      </c>
      <c r="N99" s="113"/>
      <c r="O99" s="74"/>
      <c r="P99" s="195"/>
      <c r="Q99" s="115">
        <f t="shared" si="5"/>
        <v>999</v>
      </c>
      <c r="R99" s="75"/>
    </row>
    <row r="100" spans="1:18" s="11" customFormat="1" ht="18.95" customHeight="1">
      <c r="A100" s="91">
        <v>94</v>
      </c>
      <c r="B100" s="73"/>
      <c r="C100" s="73"/>
      <c r="D100" s="74"/>
      <c r="E100" s="194"/>
      <c r="F100" s="112"/>
      <c r="G100" s="112"/>
      <c r="H100" s="74"/>
      <c r="I100" s="74"/>
      <c r="J100" s="75"/>
      <c r="K100" s="92"/>
      <c r="L100" s="113"/>
      <c r="M100" s="114">
        <f t="shared" si="4"/>
        <v>999</v>
      </c>
      <c r="N100" s="113"/>
      <c r="O100" s="74"/>
      <c r="P100" s="195"/>
      <c r="Q100" s="115">
        <f t="shared" si="5"/>
        <v>999</v>
      </c>
      <c r="R100" s="75"/>
    </row>
    <row r="101" spans="1:18" s="11" customFormat="1" ht="18.95" customHeight="1">
      <c r="A101" s="91">
        <v>95</v>
      </c>
      <c r="B101" s="73"/>
      <c r="C101" s="73"/>
      <c r="D101" s="74"/>
      <c r="E101" s="194"/>
      <c r="F101" s="112"/>
      <c r="G101" s="112"/>
      <c r="H101" s="74"/>
      <c r="I101" s="74"/>
      <c r="J101" s="75"/>
      <c r="K101" s="92"/>
      <c r="L101" s="113"/>
      <c r="M101" s="114">
        <f t="shared" si="4"/>
        <v>999</v>
      </c>
      <c r="N101" s="113"/>
      <c r="O101" s="74"/>
      <c r="P101" s="195"/>
      <c r="Q101" s="115">
        <f t="shared" si="5"/>
        <v>999</v>
      </c>
      <c r="R101" s="75"/>
    </row>
    <row r="102" spans="1:18" s="11" customFormat="1" ht="18.95" customHeight="1">
      <c r="A102" s="91">
        <v>96</v>
      </c>
      <c r="B102" s="73"/>
      <c r="C102" s="73"/>
      <c r="D102" s="74"/>
      <c r="E102" s="194"/>
      <c r="F102" s="112"/>
      <c r="G102" s="112"/>
      <c r="H102" s="74"/>
      <c r="I102" s="74"/>
      <c r="J102" s="75"/>
      <c r="K102" s="92"/>
      <c r="L102" s="113"/>
      <c r="M102" s="114">
        <f t="shared" si="4"/>
        <v>999</v>
      </c>
      <c r="N102" s="113"/>
      <c r="O102" s="74"/>
      <c r="P102" s="195"/>
      <c r="Q102" s="115">
        <f t="shared" si="5"/>
        <v>999</v>
      </c>
      <c r="R102" s="75"/>
    </row>
    <row r="103" spans="1:18" s="11" customFormat="1" ht="18.95" customHeight="1">
      <c r="A103" s="91">
        <v>97</v>
      </c>
      <c r="B103" s="73"/>
      <c r="C103" s="73"/>
      <c r="D103" s="74"/>
      <c r="E103" s="194"/>
      <c r="F103" s="112"/>
      <c r="G103" s="112"/>
      <c r="H103" s="74"/>
      <c r="I103" s="74"/>
      <c r="J103" s="75"/>
      <c r="K103" s="92"/>
      <c r="L103" s="113"/>
      <c r="M103" s="114">
        <f t="shared" ref="M103:M134" si="6">IF(R103="",999,R103)</f>
        <v>999</v>
      </c>
      <c r="N103" s="113"/>
      <c r="O103" s="74"/>
      <c r="P103" s="195"/>
      <c r="Q103" s="115">
        <f t="shared" ref="Q103:Q134" si="7">IF(O103="DA",1,IF(O103="WC",2,IF(O103="SE",3,IF(O103="Q",4,IF(O103="LL",5,999)))))</f>
        <v>999</v>
      </c>
      <c r="R103" s="75"/>
    </row>
    <row r="104" spans="1:18" s="11" customFormat="1" ht="18.95" customHeight="1">
      <c r="A104" s="91">
        <v>98</v>
      </c>
      <c r="B104" s="73"/>
      <c r="C104" s="73"/>
      <c r="D104" s="74"/>
      <c r="E104" s="194"/>
      <c r="F104" s="112"/>
      <c r="G104" s="112"/>
      <c r="H104" s="74"/>
      <c r="I104" s="74"/>
      <c r="J104" s="75"/>
      <c r="K104" s="92"/>
      <c r="L104" s="113"/>
      <c r="M104" s="114">
        <f t="shared" si="6"/>
        <v>999</v>
      </c>
      <c r="N104" s="113"/>
      <c r="O104" s="74"/>
      <c r="P104" s="195"/>
      <c r="Q104" s="115">
        <f t="shared" si="7"/>
        <v>999</v>
      </c>
      <c r="R104" s="75"/>
    </row>
    <row r="105" spans="1:18" s="11" customFormat="1" ht="18.95" customHeight="1">
      <c r="A105" s="91">
        <v>99</v>
      </c>
      <c r="B105" s="73"/>
      <c r="C105" s="73"/>
      <c r="D105" s="74"/>
      <c r="E105" s="194"/>
      <c r="F105" s="112"/>
      <c r="G105" s="112"/>
      <c r="H105" s="74"/>
      <c r="I105" s="74"/>
      <c r="J105" s="75"/>
      <c r="K105" s="92"/>
      <c r="L105" s="113"/>
      <c r="M105" s="114">
        <f t="shared" si="6"/>
        <v>999</v>
      </c>
      <c r="N105" s="113"/>
      <c r="O105" s="74"/>
      <c r="P105" s="195"/>
      <c r="Q105" s="115">
        <f t="shared" si="7"/>
        <v>999</v>
      </c>
      <c r="R105" s="75"/>
    </row>
    <row r="106" spans="1:18" s="11" customFormat="1" ht="18.95" customHeight="1">
      <c r="A106" s="91">
        <v>100</v>
      </c>
      <c r="B106" s="73"/>
      <c r="C106" s="73"/>
      <c r="D106" s="74"/>
      <c r="E106" s="194"/>
      <c r="F106" s="112"/>
      <c r="G106" s="112"/>
      <c r="H106" s="74"/>
      <c r="I106" s="74"/>
      <c r="J106" s="75"/>
      <c r="K106" s="92"/>
      <c r="L106" s="113"/>
      <c r="M106" s="114">
        <f t="shared" si="6"/>
        <v>999</v>
      </c>
      <c r="N106" s="113"/>
      <c r="O106" s="74"/>
      <c r="P106" s="195"/>
      <c r="Q106" s="115">
        <f t="shared" si="7"/>
        <v>999</v>
      </c>
      <c r="R106" s="75"/>
    </row>
    <row r="107" spans="1:18" s="11" customFormat="1" ht="18.95" customHeight="1">
      <c r="A107" s="91">
        <v>101</v>
      </c>
      <c r="B107" s="73"/>
      <c r="C107" s="73"/>
      <c r="D107" s="74"/>
      <c r="E107" s="194"/>
      <c r="F107" s="112"/>
      <c r="G107" s="112"/>
      <c r="H107" s="74"/>
      <c r="I107" s="74"/>
      <c r="J107" s="75"/>
      <c r="K107" s="92"/>
      <c r="L107" s="113"/>
      <c r="M107" s="114">
        <f t="shared" si="6"/>
        <v>999</v>
      </c>
      <c r="N107" s="113"/>
      <c r="O107" s="74"/>
      <c r="P107" s="195"/>
      <c r="Q107" s="115">
        <f t="shared" si="7"/>
        <v>999</v>
      </c>
      <c r="R107" s="75"/>
    </row>
    <row r="108" spans="1:18" s="11" customFormat="1" ht="18.95" customHeight="1">
      <c r="A108" s="91">
        <v>102</v>
      </c>
      <c r="B108" s="73"/>
      <c r="C108" s="73"/>
      <c r="D108" s="74"/>
      <c r="E108" s="194"/>
      <c r="F108" s="112"/>
      <c r="G108" s="112"/>
      <c r="H108" s="74"/>
      <c r="I108" s="74"/>
      <c r="J108" s="75"/>
      <c r="K108" s="92"/>
      <c r="L108" s="113"/>
      <c r="M108" s="114">
        <f t="shared" si="6"/>
        <v>999</v>
      </c>
      <c r="N108" s="113"/>
      <c r="O108" s="74"/>
      <c r="P108" s="195"/>
      <c r="Q108" s="115">
        <f t="shared" si="7"/>
        <v>999</v>
      </c>
      <c r="R108" s="75"/>
    </row>
    <row r="109" spans="1:18" s="11" customFormat="1" ht="18.95" customHeight="1">
      <c r="A109" s="91">
        <v>103</v>
      </c>
      <c r="B109" s="73"/>
      <c r="C109" s="73"/>
      <c r="D109" s="74"/>
      <c r="E109" s="194"/>
      <c r="F109" s="112"/>
      <c r="G109" s="112"/>
      <c r="H109" s="74"/>
      <c r="I109" s="74"/>
      <c r="J109" s="75"/>
      <c r="K109" s="92"/>
      <c r="L109" s="113"/>
      <c r="M109" s="114">
        <f t="shared" si="6"/>
        <v>999</v>
      </c>
      <c r="N109" s="113"/>
      <c r="O109" s="74"/>
      <c r="P109" s="195"/>
      <c r="Q109" s="115">
        <f t="shared" si="7"/>
        <v>999</v>
      </c>
      <c r="R109" s="75"/>
    </row>
    <row r="110" spans="1:18" s="11" customFormat="1" ht="18.95" customHeight="1">
      <c r="A110" s="91">
        <v>104</v>
      </c>
      <c r="B110" s="73"/>
      <c r="C110" s="73"/>
      <c r="D110" s="74"/>
      <c r="E110" s="194"/>
      <c r="F110" s="112"/>
      <c r="G110" s="112"/>
      <c r="H110" s="74"/>
      <c r="I110" s="74"/>
      <c r="J110" s="75"/>
      <c r="K110" s="92"/>
      <c r="L110" s="113"/>
      <c r="M110" s="114">
        <f t="shared" si="6"/>
        <v>999</v>
      </c>
      <c r="N110" s="113"/>
      <c r="O110" s="74"/>
      <c r="P110" s="195"/>
      <c r="Q110" s="115">
        <f t="shared" si="7"/>
        <v>999</v>
      </c>
      <c r="R110" s="75"/>
    </row>
    <row r="111" spans="1:18" s="11" customFormat="1" ht="18.95" customHeight="1">
      <c r="A111" s="91">
        <v>105</v>
      </c>
      <c r="B111" s="73"/>
      <c r="C111" s="73"/>
      <c r="D111" s="74"/>
      <c r="E111" s="194"/>
      <c r="F111" s="112"/>
      <c r="G111" s="112"/>
      <c r="H111" s="74"/>
      <c r="I111" s="74"/>
      <c r="J111" s="75"/>
      <c r="K111" s="92"/>
      <c r="L111" s="113"/>
      <c r="M111" s="114">
        <f t="shared" si="6"/>
        <v>999</v>
      </c>
      <c r="N111" s="113"/>
      <c r="O111" s="74"/>
      <c r="P111" s="195"/>
      <c r="Q111" s="115">
        <f t="shared" si="7"/>
        <v>999</v>
      </c>
      <c r="R111" s="75"/>
    </row>
    <row r="112" spans="1:18" s="11" customFormat="1" ht="18.95" customHeight="1">
      <c r="A112" s="91">
        <v>106</v>
      </c>
      <c r="B112" s="73"/>
      <c r="C112" s="73"/>
      <c r="D112" s="74"/>
      <c r="E112" s="194"/>
      <c r="F112" s="112"/>
      <c r="G112" s="112"/>
      <c r="H112" s="74"/>
      <c r="I112" s="74"/>
      <c r="J112" s="75"/>
      <c r="K112" s="92"/>
      <c r="L112" s="113"/>
      <c r="M112" s="114">
        <f t="shared" si="6"/>
        <v>999</v>
      </c>
      <c r="N112" s="113"/>
      <c r="O112" s="74"/>
      <c r="P112" s="195"/>
      <c r="Q112" s="115">
        <f t="shared" si="7"/>
        <v>999</v>
      </c>
      <c r="R112" s="75"/>
    </row>
    <row r="113" spans="1:18" s="11" customFormat="1" ht="18.95" customHeight="1">
      <c r="A113" s="91">
        <v>107</v>
      </c>
      <c r="B113" s="73"/>
      <c r="C113" s="73"/>
      <c r="D113" s="74"/>
      <c r="E113" s="194"/>
      <c r="F113" s="112"/>
      <c r="G113" s="112"/>
      <c r="H113" s="74"/>
      <c r="I113" s="74"/>
      <c r="J113" s="75"/>
      <c r="K113" s="92"/>
      <c r="L113" s="113"/>
      <c r="M113" s="114">
        <f t="shared" si="6"/>
        <v>999</v>
      </c>
      <c r="N113" s="113"/>
      <c r="O113" s="74"/>
      <c r="P113" s="195"/>
      <c r="Q113" s="115">
        <f t="shared" si="7"/>
        <v>999</v>
      </c>
      <c r="R113" s="75"/>
    </row>
    <row r="114" spans="1:18" s="11" customFormat="1" ht="18.95" customHeight="1">
      <c r="A114" s="91">
        <v>108</v>
      </c>
      <c r="B114" s="73"/>
      <c r="C114" s="73"/>
      <c r="D114" s="74"/>
      <c r="E114" s="194"/>
      <c r="F114" s="112"/>
      <c r="G114" s="112"/>
      <c r="H114" s="74"/>
      <c r="I114" s="74"/>
      <c r="J114" s="75"/>
      <c r="K114" s="92"/>
      <c r="L114" s="113"/>
      <c r="M114" s="114">
        <f t="shared" si="6"/>
        <v>999</v>
      </c>
      <c r="N114" s="113"/>
      <c r="O114" s="74"/>
      <c r="P114" s="195"/>
      <c r="Q114" s="115">
        <f t="shared" si="7"/>
        <v>999</v>
      </c>
      <c r="R114" s="75"/>
    </row>
    <row r="115" spans="1:18" s="11" customFormat="1" ht="18.95" customHeight="1">
      <c r="A115" s="91">
        <v>109</v>
      </c>
      <c r="B115" s="73"/>
      <c r="C115" s="73"/>
      <c r="D115" s="74"/>
      <c r="E115" s="194"/>
      <c r="F115" s="112"/>
      <c r="G115" s="112"/>
      <c r="H115" s="74"/>
      <c r="I115" s="74"/>
      <c r="J115" s="75"/>
      <c r="K115" s="92"/>
      <c r="L115" s="113"/>
      <c r="M115" s="114">
        <f t="shared" si="6"/>
        <v>999</v>
      </c>
      <c r="N115" s="113"/>
      <c r="O115" s="74"/>
      <c r="P115" s="195"/>
      <c r="Q115" s="115">
        <f t="shared" si="7"/>
        <v>999</v>
      </c>
      <c r="R115" s="75"/>
    </row>
    <row r="116" spans="1:18" s="11" customFormat="1" ht="18.95" customHeight="1">
      <c r="A116" s="91">
        <v>110</v>
      </c>
      <c r="B116" s="73"/>
      <c r="C116" s="73"/>
      <c r="D116" s="74"/>
      <c r="E116" s="194"/>
      <c r="F116" s="112"/>
      <c r="G116" s="112"/>
      <c r="H116" s="74"/>
      <c r="I116" s="74"/>
      <c r="J116" s="75"/>
      <c r="K116" s="92"/>
      <c r="L116" s="113"/>
      <c r="M116" s="114">
        <f t="shared" si="6"/>
        <v>999</v>
      </c>
      <c r="N116" s="113"/>
      <c r="O116" s="74"/>
      <c r="P116" s="195"/>
      <c r="Q116" s="115">
        <f t="shared" si="7"/>
        <v>999</v>
      </c>
      <c r="R116" s="75"/>
    </row>
    <row r="117" spans="1:18" s="11" customFormat="1" ht="18.95" customHeight="1">
      <c r="A117" s="91">
        <v>111</v>
      </c>
      <c r="B117" s="73"/>
      <c r="C117" s="73"/>
      <c r="D117" s="74"/>
      <c r="E117" s="194"/>
      <c r="F117" s="112"/>
      <c r="G117" s="112"/>
      <c r="H117" s="74"/>
      <c r="I117" s="74"/>
      <c r="J117" s="75"/>
      <c r="K117" s="92"/>
      <c r="L117" s="113"/>
      <c r="M117" s="114">
        <f t="shared" si="6"/>
        <v>999</v>
      </c>
      <c r="N117" s="113"/>
      <c r="O117" s="74"/>
      <c r="P117" s="195"/>
      <c r="Q117" s="115">
        <f t="shared" si="7"/>
        <v>999</v>
      </c>
      <c r="R117" s="75"/>
    </row>
    <row r="118" spans="1:18" s="11" customFormat="1" ht="18.95" customHeight="1">
      <c r="A118" s="91">
        <v>112</v>
      </c>
      <c r="B118" s="73"/>
      <c r="C118" s="73"/>
      <c r="D118" s="74"/>
      <c r="E118" s="194"/>
      <c r="F118" s="112"/>
      <c r="G118" s="112"/>
      <c r="H118" s="74"/>
      <c r="I118" s="74"/>
      <c r="J118" s="75"/>
      <c r="K118" s="92"/>
      <c r="L118" s="113"/>
      <c r="M118" s="114">
        <f t="shared" si="6"/>
        <v>999</v>
      </c>
      <c r="N118" s="113"/>
      <c r="O118" s="74"/>
      <c r="P118" s="195"/>
      <c r="Q118" s="115">
        <f t="shared" si="7"/>
        <v>999</v>
      </c>
      <c r="R118" s="75"/>
    </row>
    <row r="119" spans="1:18" s="11" customFormat="1" ht="18.95" customHeight="1">
      <c r="A119" s="91">
        <v>113</v>
      </c>
      <c r="B119" s="73"/>
      <c r="C119" s="73"/>
      <c r="D119" s="74"/>
      <c r="E119" s="194"/>
      <c r="F119" s="112"/>
      <c r="G119" s="112"/>
      <c r="H119" s="74"/>
      <c r="I119" s="74"/>
      <c r="J119" s="75"/>
      <c r="K119" s="92"/>
      <c r="L119" s="113"/>
      <c r="M119" s="114">
        <f t="shared" si="6"/>
        <v>999</v>
      </c>
      <c r="N119" s="113"/>
      <c r="O119" s="74"/>
      <c r="P119" s="195"/>
      <c r="Q119" s="115">
        <f t="shared" si="7"/>
        <v>999</v>
      </c>
      <c r="R119" s="75"/>
    </row>
    <row r="120" spans="1:18" s="11" customFormat="1" ht="18.95" customHeight="1">
      <c r="A120" s="91">
        <v>114</v>
      </c>
      <c r="B120" s="73"/>
      <c r="C120" s="73"/>
      <c r="D120" s="74"/>
      <c r="E120" s="194"/>
      <c r="F120" s="112"/>
      <c r="G120" s="112"/>
      <c r="H120" s="74"/>
      <c r="I120" s="74"/>
      <c r="J120" s="75"/>
      <c r="K120" s="92"/>
      <c r="L120" s="113"/>
      <c r="M120" s="114">
        <f t="shared" si="6"/>
        <v>999</v>
      </c>
      <c r="N120" s="113"/>
      <c r="O120" s="74"/>
      <c r="P120" s="195"/>
      <c r="Q120" s="115">
        <f t="shared" si="7"/>
        <v>999</v>
      </c>
      <c r="R120" s="75"/>
    </row>
    <row r="121" spans="1:18" s="11" customFormat="1" ht="18.95" customHeight="1">
      <c r="A121" s="91">
        <v>115</v>
      </c>
      <c r="B121" s="73"/>
      <c r="C121" s="73"/>
      <c r="D121" s="74"/>
      <c r="E121" s="194"/>
      <c r="F121" s="112"/>
      <c r="G121" s="112"/>
      <c r="H121" s="74"/>
      <c r="I121" s="74"/>
      <c r="J121" s="75"/>
      <c r="K121" s="92"/>
      <c r="L121" s="113"/>
      <c r="M121" s="114">
        <f t="shared" si="6"/>
        <v>999</v>
      </c>
      <c r="N121" s="113"/>
      <c r="O121" s="74"/>
      <c r="P121" s="195"/>
      <c r="Q121" s="115">
        <f t="shared" si="7"/>
        <v>999</v>
      </c>
      <c r="R121" s="75"/>
    </row>
    <row r="122" spans="1:18" s="11" customFormat="1" ht="18.95" customHeight="1">
      <c r="A122" s="91">
        <v>116</v>
      </c>
      <c r="B122" s="73"/>
      <c r="C122" s="73"/>
      <c r="D122" s="74"/>
      <c r="E122" s="194"/>
      <c r="F122" s="112"/>
      <c r="G122" s="112"/>
      <c r="H122" s="74"/>
      <c r="I122" s="74"/>
      <c r="J122" s="75"/>
      <c r="K122" s="92"/>
      <c r="L122" s="113"/>
      <c r="M122" s="114">
        <f t="shared" si="6"/>
        <v>999</v>
      </c>
      <c r="N122" s="113"/>
      <c r="O122" s="74"/>
      <c r="P122" s="195"/>
      <c r="Q122" s="115">
        <f t="shared" si="7"/>
        <v>999</v>
      </c>
      <c r="R122" s="75"/>
    </row>
    <row r="123" spans="1:18" s="11" customFormat="1" ht="18.95" customHeight="1">
      <c r="A123" s="91">
        <v>117</v>
      </c>
      <c r="B123" s="73"/>
      <c r="C123" s="73"/>
      <c r="D123" s="74"/>
      <c r="E123" s="194"/>
      <c r="F123" s="112"/>
      <c r="G123" s="112"/>
      <c r="H123" s="74"/>
      <c r="I123" s="74"/>
      <c r="J123" s="75"/>
      <c r="K123" s="92"/>
      <c r="L123" s="113"/>
      <c r="M123" s="114">
        <f t="shared" si="6"/>
        <v>999</v>
      </c>
      <c r="N123" s="113"/>
      <c r="O123" s="74"/>
      <c r="P123" s="195"/>
      <c r="Q123" s="115">
        <f t="shared" si="7"/>
        <v>999</v>
      </c>
      <c r="R123" s="75"/>
    </row>
    <row r="124" spans="1:18" s="11" customFormat="1" ht="18.95" customHeight="1">
      <c r="A124" s="91">
        <v>118</v>
      </c>
      <c r="B124" s="73"/>
      <c r="C124" s="73"/>
      <c r="D124" s="74"/>
      <c r="E124" s="194"/>
      <c r="F124" s="112"/>
      <c r="G124" s="112"/>
      <c r="H124" s="74"/>
      <c r="I124" s="74"/>
      <c r="J124" s="75"/>
      <c r="K124" s="92"/>
      <c r="L124" s="113"/>
      <c r="M124" s="114">
        <f t="shared" si="6"/>
        <v>999</v>
      </c>
      <c r="N124" s="113"/>
      <c r="O124" s="74"/>
      <c r="P124" s="195"/>
      <c r="Q124" s="115">
        <f t="shared" si="7"/>
        <v>999</v>
      </c>
      <c r="R124" s="75"/>
    </row>
    <row r="125" spans="1:18" s="11" customFormat="1" ht="18.95" customHeight="1">
      <c r="A125" s="91">
        <v>119</v>
      </c>
      <c r="B125" s="73"/>
      <c r="C125" s="73"/>
      <c r="D125" s="74"/>
      <c r="E125" s="194"/>
      <c r="F125" s="112"/>
      <c r="G125" s="112"/>
      <c r="H125" s="74"/>
      <c r="I125" s="74"/>
      <c r="J125" s="75"/>
      <c r="K125" s="92"/>
      <c r="L125" s="113"/>
      <c r="M125" s="114">
        <f t="shared" si="6"/>
        <v>999</v>
      </c>
      <c r="N125" s="113"/>
      <c r="O125" s="74"/>
      <c r="P125" s="195"/>
      <c r="Q125" s="115">
        <f t="shared" si="7"/>
        <v>999</v>
      </c>
      <c r="R125" s="75"/>
    </row>
    <row r="126" spans="1:18" s="11" customFormat="1" ht="18.95" customHeight="1">
      <c r="A126" s="91">
        <v>120</v>
      </c>
      <c r="B126" s="73"/>
      <c r="C126" s="73"/>
      <c r="D126" s="74"/>
      <c r="E126" s="194"/>
      <c r="F126" s="112"/>
      <c r="G126" s="112"/>
      <c r="H126" s="74"/>
      <c r="I126" s="74"/>
      <c r="J126" s="75"/>
      <c r="K126" s="92"/>
      <c r="L126" s="113"/>
      <c r="M126" s="114">
        <f t="shared" si="6"/>
        <v>999</v>
      </c>
      <c r="N126" s="113"/>
      <c r="O126" s="74"/>
      <c r="P126" s="195"/>
      <c r="Q126" s="115">
        <f t="shared" si="7"/>
        <v>999</v>
      </c>
      <c r="R126" s="75"/>
    </row>
    <row r="127" spans="1:18" s="11" customFormat="1" ht="18.95" customHeight="1">
      <c r="A127" s="91">
        <v>121</v>
      </c>
      <c r="B127" s="73"/>
      <c r="C127" s="73"/>
      <c r="D127" s="74"/>
      <c r="E127" s="194"/>
      <c r="F127" s="112"/>
      <c r="G127" s="112"/>
      <c r="H127" s="74"/>
      <c r="I127" s="74"/>
      <c r="J127" s="75"/>
      <c r="K127" s="92"/>
      <c r="L127" s="113"/>
      <c r="M127" s="114">
        <f t="shared" si="6"/>
        <v>999</v>
      </c>
      <c r="N127" s="113"/>
      <c r="O127" s="74"/>
      <c r="P127" s="195"/>
      <c r="Q127" s="115">
        <f t="shared" si="7"/>
        <v>999</v>
      </c>
      <c r="R127" s="75"/>
    </row>
    <row r="128" spans="1:18" s="11" customFormat="1" ht="18.95" customHeight="1">
      <c r="A128" s="91">
        <v>122</v>
      </c>
      <c r="B128" s="73"/>
      <c r="C128" s="73"/>
      <c r="D128" s="74"/>
      <c r="E128" s="194"/>
      <c r="F128" s="112"/>
      <c r="G128" s="112"/>
      <c r="H128" s="74"/>
      <c r="I128" s="74"/>
      <c r="J128" s="75"/>
      <c r="K128" s="92"/>
      <c r="L128" s="113"/>
      <c r="M128" s="114">
        <f t="shared" si="6"/>
        <v>999</v>
      </c>
      <c r="N128" s="113"/>
      <c r="O128" s="74"/>
      <c r="P128" s="195"/>
      <c r="Q128" s="115">
        <f t="shared" si="7"/>
        <v>999</v>
      </c>
      <c r="R128" s="75"/>
    </row>
    <row r="129" spans="1:18" s="11" customFormat="1" ht="18.95" customHeight="1">
      <c r="A129" s="91">
        <v>123</v>
      </c>
      <c r="B129" s="73"/>
      <c r="C129" s="73"/>
      <c r="D129" s="74"/>
      <c r="E129" s="194"/>
      <c r="F129" s="112"/>
      <c r="G129" s="112"/>
      <c r="H129" s="74"/>
      <c r="I129" s="74"/>
      <c r="J129" s="75"/>
      <c r="K129" s="92"/>
      <c r="L129" s="113"/>
      <c r="M129" s="114">
        <f t="shared" si="6"/>
        <v>999</v>
      </c>
      <c r="N129" s="113"/>
      <c r="O129" s="74"/>
      <c r="P129" s="195"/>
      <c r="Q129" s="115">
        <f t="shared" si="7"/>
        <v>999</v>
      </c>
      <c r="R129" s="75"/>
    </row>
    <row r="130" spans="1:18" s="11" customFormat="1" ht="18.95" customHeight="1">
      <c r="A130" s="91">
        <v>124</v>
      </c>
      <c r="B130" s="73"/>
      <c r="C130" s="73"/>
      <c r="D130" s="74"/>
      <c r="E130" s="194"/>
      <c r="F130" s="112"/>
      <c r="G130" s="112"/>
      <c r="H130" s="74"/>
      <c r="I130" s="74"/>
      <c r="J130" s="75"/>
      <c r="K130" s="92"/>
      <c r="L130" s="113"/>
      <c r="M130" s="114">
        <f t="shared" si="6"/>
        <v>999</v>
      </c>
      <c r="N130" s="113"/>
      <c r="O130" s="74"/>
      <c r="P130" s="195"/>
      <c r="Q130" s="115">
        <f t="shared" si="7"/>
        <v>999</v>
      </c>
      <c r="R130" s="75"/>
    </row>
    <row r="131" spans="1:18" s="11" customFormat="1" ht="18.95" customHeight="1">
      <c r="A131" s="91">
        <v>125</v>
      </c>
      <c r="B131" s="73"/>
      <c r="C131" s="73"/>
      <c r="D131" s="74"/>
      <c r="E131" s="194"/>
      <c r="F131" s="112"/>
      <c r="G131" s="112"/>
      <c r="H131" s="74"/>
      <c r="I131" s="74"/>
      <c r="J131" s="75"/>
      <c r="K131" s="92"/>
      <c r="L131" s="113"/>
      <c r="M131" s="114">
        <f t="shared" si="6"/>
        <v>999</v>
      </c>
      <c r="N131" s="113"/>
      <c r="O131" s="74"/>
      <c r="P131" s="195"/>
      <c r="Q131" s="115">
        <f t="shared" si="7"/>
        <v>999</v>
      </c>
      <c r="R131" s="75"/>
    </row>
    <row r="132" spans="1:18" s="11" customFormat="1" ht="18.95" customHeight="1">
      <c r="A132" s="91">
        <v>126</v>
      </c>
      <c r="B132" s="73"/>
      <c r="C132" s="73"/>
      <c r="D132" s="74"/>
      <c r="E132" s="194"/>
      <c r="F132" s="112"/>
      <c r="G132" s="112"/>
      <c r="H132" s="74"/>
      <c r="I132" s="74"/>
      <c r="J132" s="75"/>
      <c r="K132" s="92"/>
      <c r="L132" s="113"/>
      <c r="M132" s="114">
        <f t="shared" si="6"/>
        <v>999</v>
      </c>
      <c r="N132" s="113"/>
      <c r="O132" s="74"/>
      <c r="P132" s="195"/>
      <c r="Q132" s="115">
        <f t="shared" si="7"/>
        <v>999</v>
      </c>
      <c r="R132" s="75"/>
    </row>
    <row r="133" spans="1:18" s="11" customFormat="1" ht="18.95" customHeight="1">
      <c r="A133" s="91">
        <v>127</v>
      </c>
      <c r="B133" s="73"/>
      <c r="C133" s="73"/>
      <c r="D133" s="74"/>
      <c r="E133" s="194"/>
      <c r="F133" s="112"/>
      <c r="G133" s="112"/>
      <c r="H133" s="74"/>
      <c r="I133" s="74"/>
      <c r="J133" s="75"/>
      <c r="K133" s="92"/>
      <c r="L133" s="113"/>
      <c r="M133" s="114">
        <f t="shared" si="6"/>
        <v>999</v>
      </c>
      <c r="N133" s="113"/>
      <c r="O133" s="74"/>
      <c r="P133" s="195"/>
      <c r="Q133" s="115">
        <f t="shared" si="7"/>
        <v>999</v>
      </c>
      <c r="R133" s="75"/>
    </row>
    <row r="134" spans="1:18" s="11" customFormat="1" ht="18.95" customHeight="1">
      <c r="A134" s="91">
        <v>128</v>
      </c>
      <c r="B134" s="73"/>
      <c r="C134" s="73"/>
      <c r="D134" s="74"/>
      <c r="E134" s="194"/>
      <c r="F134" s="112"/>
      <c r="G134" s="112"/>
      <c r="H134" s="74"/>
      <c r="I134" s="74"/>
      <c r="J134" s="75"/>
      <c r="K134" s="92"/>
      <c r="L134" s="113"/>
      <c r="M134" s="114">
        <f t="shared" si="6"/>
        <v>999</v>
      </c>
      <c r="N134" s="113"/>
      <c r="O134" s="74"/>
      <c r="P134" s="195"/>
      <c r="Q134" s="115">
        <f t="shared" si="7"/>
        <v>999</v>
      </c>
      <c r="R134" s="75"/>
    </row>
  </sheetData>
  <mergeCells count="1">
    <mergeCell ref="A5:B5"/>
  </mergeCells>
  <phoneticPr fontId="47" type="noConversion"/>
  <conditionalFormatting sqref="K7:K134">
    <cfRule type="cellIs" dxfId="23" priority="1" stopIfTrue="1" operator="equal">
      <formula>"Z"</formula>
    </cfRule>
  </conditionalFormatting>
  <conditionalFormatting sqref="E7:E134">
    <cfRule type="expression" dxfId="22" priority="2" stopIfTrue="1">
      <formula>OR(B7="",E7="")</formula>
    </cfRule>
    <cfRule type="expression" dxfId="21" priority="3" stopIfTrue="1">
      <formula>YEAR($E7)&gt;$U$4</formula>
    </cfRule>
    <cfRule type="expression" dxfId="20" priority="4" stopIfTrue="1">
      <formula>YEAR($E7)&lt;$U$3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8">
    <pageSetUpPr fitToPage="1"/>
  </sheetPr>
  <dimension ref="A1:T79"/>
  <sheetViews>
    <sheetView showGridLines="0" showZeros="0" tabSelected="1" workbookViewId="0">
      <selection activeCell="Y12" sqref="Y12:Y13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16" customWidth="1"/>
    <col min="10" max="10" width="21" customWidth="1"/>
    <col min="11" max="11" width="1.7109375" style="116" customWidth="1"/>
    <col min="12" max="12" width="21.5703125" customWidth="1"/>
    <col min="13" max="13" width="1.7109375" style="117" customWidth="1"/>
    <col min="14" max="14" width="14.28515625" customWidth="1"/>
    <col min="15" max="15" width="1.7109375" style="116" customWidth="1"/>
    <col min="16" max="16" width="10.7109375" customWidth="1"/>
    <col min="17" max="17" width="1.7109375" style="117" customWidth="1"/>
    <col min="18" max="18" width="9.140625" hidden="1" customWidth="1"/>
    <col min="19" max="19" width="8.7109375" customWidth="1"/>
    <col min="20" max="20" width="9.140625" hidden="1" customWidth="1"/>
  </cols>
  <sheetData>
    <row r="1" spans="1:20" s="118" customFormat="1" ht="21.75" customHeight="1">
      <c r="A1" s="219"/>
      <c r="B1" s="219"/>
      <c r="C1" s="220"/>
      <c r="D1" s="220"/>
      <c r="E1" s="220"/>
      <c r="F1" s="220"/>
      <c r="G1" s="220"/>
      <c r="H1" s="220"/>
      <c r="I1" s="220"/>
      <c r="J1" s="66"/>
      <c r="K1" s="66"/>
      <c r="L1" s="66"/>
      <c r="M1" s="220"/>
      <c r="N1" s="220"/>
      <c r="O1" s="220"/>
      <c r="P1" s="220"/>
      <c r="Q1" s="198"/>
    </row>
    <row r="2" spans="1:20" s="76" customFormat="1" ht="98.25" customHeight="1">
      <c r="A2" s="68"/>
      <c r="B2" s="68"/>
      <c r="C2" s="68"/>
      <c r="D2" s="68"/>
      <c r="E2" s="68"/>
      <c r="F2" s="213"/>
      <c r="G2" s="214"/>
      <c r="H2" s="214"/>
      <c r="I2" s="214"/>
      <c r="J2" s="66"/>
      <c r="K2" s="66"/>
      <c r="L2" s="66"/>
      <c r="M2" s="214"/>
      <c r="N2" s="214"/>
      <c r="O2" s="214"/>
      <c r="P2" s="214"/>
      <c r="Q2" s="199"/>
    </row>
    <row r="3" spans="1:20" s="19" customFormat="1" ht="13.5" customHeight="1">
      <c r="A3" s="215"/>
      <c r="B3" s="215"/>
      <c r="C3" s="215"/>
      <c r="D3" s="215"/>
      <c r="E3" s="245" t="s">
        <v>106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00"/>
    </row>
    <row r="4" spans="1:20" s="36" customFormat="1" ht="11.25" customHeight="1" thickBot="1">
      <c r="A4" s="247"/>
      <c r="B4" s="247"/>
      <c r="C4" s="247"/>
      <c r="D4" s="221"/>
      <c r="E4" s="221"/>
      <c r="F4" s="221"/>
      <c r="G4" s="216"/>
      <c r="H4" s="221"/>
      <c r="I4" s="221"/>
      <c r="J4" s="222"/>
      <c r="K4" s="221"/>
      <c r="L4" s="223"/>
      <c r="M4" s="221"/>
      <c r="N4" s="221"/>
      <c r="O4" s="221"/>
      <c r="P4" s="221"/>
      <c r="Q4" s="201"/>
    </row>
    <row r="5" spans="1:20" s="19" customFormat="1">
      <c r="A5" s="224"/>
      <c r="B5" s="225"/>
      <c r="C5" s="225"/>
      <c r="D5" s="225"/>
      <c r="E5" s="226"/>
      <c r="F5" s="226"/>
      <c r="G5" s="226"/>
      <c r="H5" s="226"/>
      <c r="I5" s="226"/>
      <c r="J5" s="225"/>
      <c r="K5" s="225"/>
      <c r="L5" s="225"/>
      <c r="M5" s="225"/>
      <c r="N5" s="225"/>
      <c r="O5" s="225"/>
      <c r="P5" s="225"/>
      <c r="Q5" s="202"/>
    </row>
    <row r="6" spans="1:20" s="19" customFormat="1" ht="3.75" customHeight="1" thickBot="1">
      <c r="A6" s="224"/>
      <c r="B6" s="227"/>
      <c r="C6" s="228"/>
      <c r="D6" s="227"/>
      <c r="E6" s="229"/>
      <c r="F6" s="229"/>
      <c r="G6" s="217"/>
      <c r="H6" s="229"/>
      <c r="I6" s="227"/>
      <c r="J6" s="227"/>
      <c r="K6" s="227"/>
      <c r="L6" s="227"/>
      <c r="M6" s="227"/>
      <c r="N6" s="227"/>
      <c r="O6" s="227"/>
      <c r="P6" s="227"/>
      <c r="Q6" s="203"/>
    </row>
    <row r="7" spans="1:20" s="46" customFormat="1" ht="10.5" customHeight="1">
      <c r="A7" s="230"/>
      <c r="B7" s="231"/>
      <c r="C7" s="231"/>
      <c r="D7" s="232"/>
      <c r="E7" s="233" t="s">
        <v>107</v>
      </c>
      <c r="F7" s="233"/>
      <c r="G7" s="233"/>
      <c r="H7" s="233"/>
      <c r="I7" s="234"/>
      <c r="N7" s="126"/>
      <c r="O7" s="126"/>
      <c r="P7" s="140"/>
      <c r="Q7" s="205"/>
      <c r="R7" s="126"/>
      <c r="T7" s="127" t="e">
        <f>#REF!</f>
        <v>#REF!</v>
      </c>
    </row>
    <row r="8" spans="1:20" s="46" customFormat="1" ht="9.6" customHeight="1">
      <c r="A8" s="225"/>
      <c r="B8" s="228"/>
      <c r="C8" s="228"/>
      <c r="D8" s="228"/>
      <c r="H8" s="235"/>
      <c r="I8" s="236"/>
      <c r="J8" s="231" t="s">
        <v>107</v>
      </c>
      <c r="K8" s="231"/>
      <c r="N8" s="126"/>
      <c r="O8" s="126"/>
      <c r="P8" s="140"/>
      <c r="Q8" s="205"/>
      <c r="R8" s="126"/>
      <c r="T8" s="129" t="e">
        <f>#REF!</f>
        <v>#REF!</v>
      </c>
    </row>
    <row r="9" spans="1:20" s="46" customFormat="1" ht="9.6" customHeight="1">
      <c r="A9" s="225"/>
      <c r="B9" s="231"/>
      <c r="C9" s="231"/>
      <c r="D9" s="232"/>
      <c r="E9" s="231" t="s">
        <v>105</v>
      </c>
      <c r="F9" s="231"/>
      <c r="G9" s="231"/>
      <c r="H9" s="231"/>
      <c r="I9" s="74"/>
      <c r="K9" s="237"/>
      <c r="N9" s="126"/>
      <c r="O9" s="126"/>
      <c r="P9" s="140"/>
      <c r="Q9" s="205"/>
      <c r="R9" s="126"/>
      <c r="T9" s="129" t="e">
        <f>#REF!</f>
        <v>#REF!</v>
      </c>
    </row>
    <row r="10" spans="1:20" s="46" customFormat="1" ht="9.6" customHeight="1">
      <c r="A10" s="225"/>
      <c r="B10" s="228"/>
      <c r="C10" s="228"/>
      <c r="D10" s="228"/>
      <c r="I10" s="228"/>
      <c r="J10" s="235"/>
      <c r="K10" s="238"/>
      <c r="L10" s="231" t="s">
        <v>107</v>
      </c>
      <c r="M10" s="239"/>
      <c r="N10" s="217"/>
      <c r="O10" s="217"/>
      <c r="P10" s="140"/>
      <c r="Q10" s="205"/>
      <c r="R10" s="126"/>
      <c r="T10" s="129" t="e">
        <f>#REF!</f>
        <v>#REF!</v>
      </c>
    </row>
    <row r="11" spans="1:20" s="46" customFormat="1" ht="9.6" customHeight="1">
      <c r="A11" s="225"/>
      <c r="B11" s="231"/>
      <c r="C11" s="231"/>
      <c r="D11" s="232"/>
      <c r="E11" s="231" t="s">
        <v>108</v>
      </c>
      <c r="F11" s="231" t="s">
        <v>109</v>
      </c>
      <c r="G11" s="231"/>
      <c r="H11" s="231"/>
      <c r="I11" s="234"/>
      <c r="K11" s="240"/>
      <c r="L11" s="46" t="s">
        <v>130</v>
      </c>
      <c r="M11" s="241"/>
      <c r="N11" s="217"/>
      <c r="O11" s="217"/>
      <c r="P11" s="140"/>
      <c r="Q11" s="205"/>
      <c r="R11" s="126"/>
      <c r="T11" s="129" t="e">
        <f>#REF!</f>
        <v>#REF!</v>
      </c>
    </row>
    <row r="12" spans="1:20" s="46" customFormat="1" ht="9.6" customHeight="1">
      <c r="A12" s="225"/>
      <c r="B12" s="228"/>
      <c r="C12" s="228"/>
      <c r="D12" s="228"/>
      <c r="H12" s="235"/>
      <c r="I12" s="236"/>
      <c r="J12" s="231" t="s">
        <v>128</v>
      </c>
      <c r="K12" s="73"/>
      <c r="M12" s="241"/>
      <c r="N12" s="217"/>
      <c r="O12" s="217"/>
      <c r="P12" s="140"/>
      <c r="Q12" s="205"/>
      <c r="R12" s="126"/>
      <c r="T12" s="129" t="e">
        <f>#REF!</f>
        <v>#REF!</v>
      </c>
    </row>
    <row r="13" spans="1:20" s="46" customFormat="1" ht="9.6" customHeight="1">
      <c r="A13" s="225"/>
      <c r="B13" s="231"/>
      <c r="C13" s="231"/>
      <c r="D13" s="232"/>
      <c r="E13" s="231" t="s">
        <v>110</v>
      </c>
      <c r="F13" s="231"/>
      <c r="G13" s="231" t="s">
        <v>111</v>
      </c>
      <c r="H13" s="231"/>
      <c r="I13" s="242"/>
      <c r="J13" s="46" t="s">
        <v>129</v>
      </c>
      <c r="M13" s="241"/>
      <c r="N13" s="217"/>
      <c r="O13" s="217"/>
      <c r="P13" s="140"/>
      <c r="Q13" s="205"/>
      <c r="R13" s="126"/>
      <c r="T13" s="129" t="e">
        <f>#REF!</f>
        <v>#REF!</v>
      </c>
    </row>
    <row r="14" spans="1:20" s="46" customFormat="1" ht="9.6" customHeight="1">
      <c r="A14" s="225"/>
      <c r="B14" s="228"/>
      <c r="C14" s="228"/>
      <c r="D14" s="228"/>
      <c r="H14" s="218"/>
      <c r="I14" s="228"/>
      <c r="L14" s="235"/>
      <c r="M14" s="238"/>
      <c r="N14" s="231" t="s">
        <v>145</v>
      </c>
      <c r="O14" s="239"/>
      <c r="P14" s="140"/>
      <c r="Q14" s="205"/>
      <c r="R14" s="126"/>
      <c r="T14" s="129" t="e">
        <f>#REF!</f>
        <v>#REF!</v>
      </c>
    </row>
    <row r="15" spans="1:20" s="46" customFormat="1" ht="9.6" customHeight="1">
      <c r="A15" s="230"/>
      <c r="B15" s="231"/>
      <c r="C15" s="231"/>
      <c r="D15" s="232"/>
      <c r="E15" s="231" t="s">
        <v>112</v>
      </c>
      <c r="F15" s="233"/>
      <c r="G15" s="231" t="s">
        <v>113</v>
      </c>
      <c r="H15" s="233"/>
      <c r="I15" s="243"/>
      <c r="M15" s="241"/>
      <c r="N15" s="46" t="s">
        <v>146</v>
      </c>
      <c r="O15" s="241"/>
      <c r="P15" s="140"/>
      <c r="Q15" s="205"/>
      <c r="R15" s="126"/>
      <c r="T15" s="129" t="e">
        <f>#REF!</f>
        <v>#REF!</v>
      </c>
    </row>
    <row r="16" spans="1:20" s="46" customFormat="1" ht="9.6" customHeight="1" thickBot="1">
      <c r="A16" s="225"/>
      <c r="B16" s="228"/>
      <c r="C16" s="228"/>
      <c r="D16" s="228"/>
      <c r="H16" s="235"/>
      <c r="I16" s="236"/>
      <c r="J16" s="231" t="s">
        <v>131</v>
      </c>
      <c r="K16" s="231"/>
      <c r="M16" s="241"/>
      <c r="N16" s="217"/>
      <c r="O16" s="241"/>
      <c r="P16" s="140"/>
      <c r="Q16" s="205"/>
      <c r="R16" s="126"/>
      <c r="T16" s="133" t="e">
        <f>#REF!</f>
        <v>#REF!</v>
      </c>
    </row>
    <row r="17" spans="1:18" s="46" customFormat="1" ht="9.6" customHeight="1">
      <c r="A17" s="225"/>
      <c r="B17" s="231"/>
      <c r="C17" s="231"/>
      <c r="D17" s="232"/>
      <c r="E17" s="231" t="s">
        <v>114</v>
      </c>
      <c r="F17" s="231"/>
      <c r="G17" s="231" t="s">
        <v>115</v>
      </c>
      <c r="H17" s="231"/>
      <c r="I17" s="74"/>
      <c r="J17" s="46" t="s">
        <v>132</v>
      </c>
      <c r="K17" s="237"/>
      <c r="M17" s="241"/>
      <c r="N17" s="217"/>
      <c r="O17" s="241"/>
      <c r="P17" s="140"/>
      <c r="Q17" s="205"/>
      <c r="R17" s="126"/>
    </row>
    <row r="18" spans="1:18" s="46" customFormat="1" ht="9.6" customHeight="1">
      <c r="A18" s="225"/>
      <c r="B18" s="228"/>
      <c r="C18" s="228"/>
      <c r="D18" s="228"/>
      <c r="I18" s="228"/>
      <c r="J18" s="235"/>
      <c r="K18" s="238"/>
      <c r="L18" s="231" t="s">
        <v>133</v>
      </c>
      <c r="M18" s="244"/>
      <c r="N18" s="217"/>
      <c r="O18" s="241"/>
      <c r="P18" s="140"/>
      <c r="Q18" s="205"/>
      <c r="R18" s="126"/>
    </row>
    <row r="19" spans="1:18" s="46" customFormat="1" ht="9.6" customHeight="1">
      <c r="A19" s="225"/>
      <c r="B19" s="231"/>
      <c r="C19" s="231"/>
      <c r="D19" s="232"/>
      <c r="E19" s="231" t="s">
        <v>116</v>
      </c>
      <c r="F19" s="231"/>
      <c r="G19" s="231" t="s">
        <v>109</v>
      </c>
      <c r="H19" s="231"/>
      <c r="I19" s="234"/>
      <c r="K19" s="240"/>
      <c r="L19" s="46" t="s">
        <v>134</v>
      </c>
      <c r="M19" s="217"/>
      <c r="N19" s="217"/>
      <c r="O19" s="241"/>
      <c r="P19" s="140"/>
      <c r="Q19" s="205"/>
      <c r="R19" s="126"/>
    </row>
    <row r="20" spans="1:18" s="46" customFormat="1" ht="9.6" customHeight="1">
      <c r="A20" s="225"/>
      <c r="B20" s="228"/>
      <c r="C20" s="228"/>
      <c r="D20" s="228"/>
      <c r="H20" s="235"/>
      <c r="I20" s="236"/>
      <c r="J20" s="231" t="s">
        <v>133</v>
      </c>
      <c r="K20" s="73"/>
      <c r="M20" s="217"/>
      <c r="N20" s="217"/>
      <c r="O20" s="241"/>
      <c r="P20" s="140"/>
      <c r="Q20" s="205"/>
      <c r="R20" s="126"/>
    </row>
    <row r="21" spans="1:18" s="46" customFormat="1" ht="9.6" customHeight="1">
      <c r="A21" s="225"/>
      <c r="B21" s="231"/>
      <c r="C21" s="231"/>
      <c r="D21" s="232"/>
      <c r="E21" s="233" t="s">
        <v>117</v>
      </c>
      <c r="F21" s="231"/>
      <c r="G21" s="231"/>
      <c r="H21" s="231"/>
      <c r="I21" s="242"/>
      <c r="J21" s="46" t="s">
        <v>135</v>
      </c>
      <c r="M21" s="217"/>
      <c r="N21" s="217"/>
      <c r="O21" s="241"/>
      <c r="P21" s="140"/>
      <c r="Q21" s="205"/>
      <c r="R21" s="126"/>
    </row>
    <row r="22" spans="1:18" s="46" customFormat="1" ht="9.6" customHeight="1">
      <c r="A22" s="225"/>
      <c r="B22" s="228"/>
      <c r="C22" s="228"/>
      <c r="D22" s="228"/>
      <c r="E22" s="218"/>
      <c r="F22" s="218"/>
      <c r="G22" s="218"/>
      <c r="H22" s="218"/>
      <c r="I22" s="228"/>
      <c r="M22" s="217"/>
      <c r="N22" s="235"/>
      <c r="O22" s="238"/>
      <c r="P22" s="231" t="s">
        <v>143</v>
      </c>
      <c r="Q22" s="207"/>
      <c r="R22" s="126"/>
    </row>
    <row r="23" spans="1:18" s="46" customFormat="1" ht="9.6" customHeight="1">
      <c r="A23" s="225"/>
      <c r="B23" s="231"/>
      <c r="C23" s="231"/>
      <c r="D23" s="232"/>
      <c r="E23" s="233" t="s">
        <v>118</v>
      </c>
      <c r="F23" s="231"/>
      <c r="G23" s="231"/>
      <c r="H23" s="231"/>
      <c r="I23" s="234"/>
      <c r="M23" s="217"/>
      <c r="O23" s="241"/>
      <c r="P23" s="46" t="s">
        <v>147</v>
      </c>
      <c r="Q23" s="208"/>
      <c r="R23" s="126"/>
    </row>
    <row r="24" spans="1:18" s="46" customFormat="1" ht="9.6" customHeight="1">
      <c r="A24" s="225"/>
      <c r="B24" s="228"/>
      <c r="C24" s="228"/>
      <c r="D24" s="228"/>
      <c r="H24" s="235"/>
      <c r="I24" s="236"/>
      <c r="J24" s="231" t="s">
        <v>118</v>
      </c>
      <c r="K24" s="231"/>
      <c r="M24" s="217"/>
      <c r="N24" s="217"/>
      <c r="O24" s="241"/>
      <c r="P24" s="140"/>
      <c r="Q24" s="205"/>
      <c r="R24" s="126"/>
    </row>
    <row r="25" spans="1:18" s="46" customFormat="1" ht="9.6" customHeight="1">
      <c r="A25" s="225"/>
      <c r="B25" s="231"/>
      <c r="C25" s="231"/>
      <c r="D25" s="232"/>
      <c r="E25" s="231" t="s">
        <v>105</v>
      </c>
      <c r="F25" s="231"/>
      <c r="G25" s="231"/>
      <c r="H25" s="231"/>
      <c r="I25" s="74"/>
      <c r="K25" s="237"/>
      <c r="M25" s="217"/>
      <c r="N25" s="217"/>
      <c r="O25" s="241"/>
      <c r="P25" s="140"/>
      <c r="Q25" s="205"/>
      <c r="R25" s="126"/>
    </row>
    <row r="26" spans="1:18" s="46" customFormat="1" ht="9.6" customHeight="1">
      <c r="A26" s="225"/>
      <c r="B26" s="228"/>
      <c r="C26" s="228"/>
      <c r="D26" s="228"/>
      <c r="I26" s="228"/>
      <c r="J26" s="235"/>
      <c r="K26" s="238"/>
      <c r="L26" s="231" t="s">
        <v>136</v>
      </c>
      <c r="M26" s="239"/>
      <c r="N26" s="217"/>
      <c r="O26" s="241"/>
      <c r="P26" s="140"/>
      <c r="Q26" s="205"/>
      <c r="R26" s="126"/>
    </row>
    <row r="27" spans="1:18" s="46" customFormat="1" ht="9.6" customHeight="1">
      <c r="A27" s="225"/>
      <c r="B27" s="231"/>
      <c r="C27" s="231"/>
      <c r="D27" s="232"/>
      <c r="E27" s="231" t="s">
        <v>119</v>
      </c>
      <c r="F27" s="231"/>
      <c r="G27" s="231" t="s">
        <v>120</v>
      </c>
      <c r="H27" s="231"/>
      <c r="I27" s="234"/>
      <c r="K27" s="240"/>
      <c r="L27" s="46" t="s">
        <v>138</v>
      </c>
      <c r="M27" s="241"/>
      <c r="N27" s="217"/>
      <c r="O27" s="241"/>
      <c r="P27" s="140"/>
      <c r="Q27" s="205"/>
      <c r="R27" s="126"/>
    </row>
    <row r="28" spans="1:18" s="46" customFormat="1" ht="9.6" customHeight="1">
      <c r="A28" s="230"/>
      <c r="B28" s="228"/>
      <c r="C28" s="228"/>
      <c r="D28" s="228"/>
      <c r="H28" s="235"/>
      <c r="I28" s="236"/>
      <c r="J28" s="231" t="s">
        <v>136</v>
      </c>
      <c r="K28" s="73"/>
      <c r="M28" s="241"/>
      <c r="N28" s="217"/>
      <c r="O28" s="241"/>
      <c r="P28" s="140"/>
      <c r="Q28" s="205"/>
      <c r="R28" s="126"/>
    </row>
    <row r="29" spans="1:18" s="46" customFormat="1" ht="9.6" customHeight="1">
      <c r="A29" s="230"/>
      <c r="B29" s="231"/>
      <c r="C29" s="231"/>
      <c r="D29" s="232"/>
      <c r="E29" s="231" t="s">
        <v>121</v>
      </c>
      <c r="F29" s="233"/>
      <c r="G29" s="231" t="s">
        <v>122</v>
      </c>
      <c r="H29" s="233"/>
      <c r="I29" s="242"/>
      <c r="J29" s="46" t="s">
        <v>137</v>
      </c>
      <c r="M29" s="241"/>
      <c r="N29" s="217"/>
      <c r="O29" s="241"/>
      <c r="P29" s="140"/>
      <c r="Q29" s="205"/>
      <c r="R29" s="126"/>
    </row>
    <row r="30" spans="1:18" s="46" customFormat="1" ht="9.6" customHeight="1">
      <c r="A30" s="225"/>
      <c r="B30" s="228"/>
      <c r="C30" s="228"/>
      <c r="D30" s="228"/>
      <c r="H30" s="218"/>
      <c r="I30" s="228"/>
      <c r="L30" s="235"/>
      <c r="M30" s="238"/>
      <c r="N30" s="231" t="s">
        <v>143</v>
      </c>
      <c r="O30" s="244"/>
      <c r="P30" s="140"/>
      <c r="Q30" s="205"/>
      <c r="R30" s="126"/>
    </row>
    <row r="31" spans="1:18" s="46" customFormat="1" ht="9.6" customHeight="1">
      <c r="A31" s="225"/>
      <c r="B31" s="231"/>
      <c r="C31" s="231"/>
      <c r="D31" s="232"/>
      <c r="E31" s="231" t="s">
        <v>123</v>
      </c>
      <c r="F31" s="231"/>
      <c r="G31" s="231" t="s">
        <v>124</v>
      </c>
      <c r="H31" s="231"/>
      <c r="I31" s="243"/>
      <c r="M31" s="241"/>
      <c r="N31" s="46" t="s">
        <v>144</v>
      </c>
      <c r="O31" s="217"/>
      <c r="P31" s="140"/>
      <c r="Q31" s="205"/>
      <c r="R31" s="126"/>
    </row>
    <row r="32" spans="1:18" s="46" customFormat="1" ht="9.6" customHeight="1">
      <c r="A32" s="225"/>
      <c r="B32" s="228"/>
      <c r="C32" s="228"/>
      <c r="D32" s="228"/>
      <c r="H32" s="235"/>
      <c r="I32" s="236"/>
      <c r="J32" s="231" t="s">
        <v>139</v>
      </c>
      <c r="K32" s="231"/>
      <c r="M32" s="241"/>
      <c r="N32" s="217"/>
      <c r="O32" s="217"/>
      <c r="P32" s="140"/>
      <c r="Q32" s="205"/>
      <c r="R32" s="126"/>
    </row>
    <row r="33" spans="1:18" s="46" customFormat="1" ht="9.6" customHeight="1">
      <c r="A33" s="225"/>
      <c r="B33" s="231"/>
      <c r="C33" s="231"/>
      <c r="D33" s="232"/>
      <c r="E33" s="231" t="s">
        <v>116</v>
      </c>
      <c r="F33" s="231"/>
      <c r="G33" s="231" t="s">
        <v>125</v>
      </c>
      <c r="H33" s="231"/>
      <c r="I33" s="74"/>
      <c r="J33" s="46" t="s">
        <v>140</v>
      </c>
      <c r="K33" s="237"/>
      <c r="M33" s="241"/>
      <c r="N33" s="217"/>
      <c r="O33" s="217"/>
      <c r="P33" s="140"/>
      <c r="Q33" s="205"/>
      <c r="R33" s="126"/>
    </row>
    <row r="34" spans="1:18" s="46" customFormat="1" ht="9.6" customHeight="1">
      <c r="A34" s="225"/>
      <c r="B34" s="228"/>
      <c r="C34" s="228"/>
      <c r="D34" s="228"/>
      <c r="I34" s="228"/>
      <c r="J34" s="235"/>
      <c r="K34" s="238"/>
      <c r="L34" s="231" t="s">
        <v>141</v>
      </c>
      <c r="M34" s="244"/>
      <c r="N34" s="217"/>
      <c r="O34" s="217"/>
      <c r="P34" s="140"/>
      <c r="Q34" s="205"/>
      <c r="R34" s="126"/>
    </row>
    <row r="35" spans="1:18" s="46" customFormat="1" ht="9.6" customHeight="1">
      <c r="A35" s="225"/>
      <c r="B35" s="231"/>
      <c r="C35" s="231"/>
      <c r="D35" s="232"/>
      <c r="E35" s="231" t="s">
        <v>105</v>
      </c>
      <c r="F35" s="231"/>
      <c r="G35" s="231"/>
      <c r="H35" s="231"/>
      <c r="I35" s="234"/>
      <c r="K35" s="240"/>
      <c r="L35" s="46" t="s">
        <v>142</v>
      </c>
      <c r="M35" s="217"/>
      <c r="N35" s="217"/>
      <c r="O35" s="217"/>
      <c r="P35" s="140"/>
      <c r="Q35" s="205"/>
      <c r="R35" s="126"/>
    </row>
    <row r="36" spans="1:18" s="46" customFormat="1" ht="9.6" customHeight="1">
      <c r="A36" s="225"/>
      <c r="B36" s="228"/>
      <c r="C36" s="228"/>
      <c r="D36" s="228"/>
      <c r="H36" s="235"/>
      <c r="I36" s="236"/>
      <c r="J36" s="231" t="s">
        <v>127</v>
      </c>
      <c r="K36" s="73"/>
      <c r="M36" s="217"/>
      <c r="N36" s="217"/>
      <c r="O36" s="217"/>
      <c r="P36" s="140"/>
      <c r="Q36" s="205"/>
      <c r="R36" s="126"/>
    </row>
    <row r="37" spans="1:18" s="46" customFormat="1" ht="9" customHeight="1">
      <c r="A37" s="230"/>
      <c r="B37" s="231"/>
      <c r="C37" s="231"/>
      <c r="D37" s="232"/>
      <c r="E37" s="233" t="s">
        <v>126</v>
      </c>
      <c r="F37" s="233"/>
      <c r="G37" s="233" t="s">
        <v>109</v>
      </c>
      <c r="H37" s="233"/>
      <c r="I37" s="242"/>
      <c r="M37" s="217"/>
      <c r="N37" s="217"/>
      <c r="O37" s="217"/>
      <c r="P37" s="140"/>
      <c r="Q37" s="205"/>
      <c r="R37" s="126"/>
    </row>
    <row r="38" spans="1:18" s="46" customFormat="1" ht="9.6" customHeight="1">
      <c r="A38" s="211"/>
      <c r="B38" s="206"/>
      <c r="C38" s="206"/>
      <c r="D38" s="206"/>
      <c r="E38" s="209"/>
      <c r="F38" s="209"/>
      <c r="G38" s="210"/>
      <c r="H38" s="204"/>
      <c r="I38" s="206"/>
      <c r="J38" s="204"/>
      <c r="K38" s="204"/>
      <c r="L38" s="204"/>
      <c r="M38" s="208"/>
      <c r="N38" s="208"/>
      <c r="O38" s="208"/>
      <c r="P38" s="205"/>
      <c r="Q38" s="205"/>
      <c r="R38" s="126"/>
    </row>
    <row r="39" spans="1:18" s="46" customFormat="1" ht="9.6" customHeight="1">
      <c r="A39" s="212"/>
      <c r="B39" s="204"/>
      <c r="C39" s="204"/>
      <c r="D39" s="206"/>
      <c r="E39" s="204"/>
      <c r="F39" s="204"/>
      <c r="G39" s="204"/>
      <c r="H39" s="204"/>
      <c r="I39" s="206"/>
      <c r="J39" s="204"/>
      <c r="K39" s="204"/>
      <c r="L39" s="204"/>
      <c r="M39" s="208"/>
      <c r="N39" s="208"/>
      <c r="O39" s="208"/>
      <c r="P39" s="205"/>
      <c r="Q39" s="205"/>
      <c r="R39" s="126"/>
    </row>
    <row r="40" spans="1:18" s="46" customFormat="1" ht="9.6" customHeight="1">
      <c r="A40" s="135"/>
      <c r="B40" s="128"/>
      <c r="C40" s="128"/>
      <c r="D40" s="128"/>
      <c r="E40" s="122"/>
      <c r="F40" s="122"/>
      <c r="H40" s="138"/>
      <c r="I40" s="128"/>
      <c r="J40" s="122"/>
      <c r="K40" s="122"/>
      <c r="L40" s="122"/>
      <c r="M40" s="137"/>
      <c r="N40" s="137"/>
      <c r="O40" s="137"/>
      <c r="P40" s="124"/>
      <c r="Q40" s="125"/>
      <c r="R40" s="126"/>
    </row>
    <row r="41" spans="1:18" s="46" customFormat="1" ht="9.6" customHeight="1">
      <c r="A41" s="135"/>
      <c r="B41" s="122"/>
      <c r="C41" s="122"/>
      <c r="D41" s="128"/>
      <c r="E41" s="122"/>
      <c r="F41" s="122"/>
      <c r="G41" s="122"/>
      <c r="H41" s="122"/>
      <c r="I41" s="128"/>
      <c r="J41" s="122"/>
      <c r="K41" s="139"/>
      <c r="L41" s="122"/>
      <c r="M41" s="137"/>
      <c r="N41" s="137"/>
      <c r="O41" s="137"/>
      <c r="P41" s="124"/>
      <c r="Q41" s="125"/>
      <c r="R41" s="126"/>
    </row>
    <row r="42" spans="1:18" s="46" customFormat="1" ht="9.6" customHeight="1">
      <c r="A42" s="135"/>
      <c r="B42" s="128"/>
      <c r="C42" s="128"/>
      <c r="D42" s="128"/>
      <c r="E42" s="122"/>
      <c r="F42" s="122"/>
      <c r="H42" s="122"/>
      <c r="I42" s="128"/>
      <c r="J42" s="138"/>
      <c r="K42" s="128"/>
      <c r="L42" s="122"/>
      <c r="M42" s="137"/>
      <c r="N42" s="137"/>
      <c r="O42" s="137"/>
      <c r="P42" s="124"/>
      <c r="Q42" s="125"/>
      <c r="R42" s="126"/>
    </row>
    <row r="43" spans="1:18" s="46" customFormat="1" ht="9.6" customHeight="1">
      <c r="A43" s="135"/>
      <c r="B43" s="122"/>
      <c r="C43" s="122"/>
      <c r="D43" s="128"/>
      <c r="E43" s="122"/>
      <c r="F43" s="122"/>
      <c r="G43" s="122"/>
      <c r="H43" s="122"/>
      <c r="I43" s="128"/>
      <c r="J43" s="122"/>
      <c r="K43" s="122"/>
      <c r="L43" s="122"/>
      <c r="M43" s="137"/>
      <c r="N43" s="137"/>
      <c r="O43" s="137"/>
      <c r="P43" s="124"/>
      <c r="Q43" s="125"/>
      <c r="R43" s="140"/>
    </row>
    <row r="44" spans="1:18" s="46" customFormat="1" ht="9.6" customHeight="1">
      <c r="A44" s="135"/>
      <c r="B44" s="128"/>
      <c r="C44" s="128"/>
      <c r="D44" s="128"/>
      <c r="E44" s="122"/>
      <c r="F44" s="122"/>
      <c r="H44" s="138"/>
      <c r="I44" s="128"/>
      <c r="J44" s="122"/>
      <c r="K44" s="122"/>
      <c r="L44" s="122"/>
      <c r="M44" s="137"/>
      <c r="N44" s="137"/>
      <c r="O44" s="137"/>
      <c r="P44" s="124"/>
      <c r="Q44" s="125"/>
      <c r="R44" s="126"/>
    </row>
    <row r="45" spans="1:18" s="46" customFormat="1" ht="9.6" customHeight="1">
      <c r="A45" s="135"/>
      <c r="B45" s="122"/>
      <c r="C45" s="122"/>
      <c r="D45" s="128"/>
      <c r="E45" s="122"/>
      <c r="F45" s="122"/>
      <c r="G45" s="122"/>
      <c r="H45" s="122"/>
      <c r="I45" s="128"/>
      <c r="J45" s="122"/>
      <c r="K45" s="122"/>
      <c r="L45" s="122"/>
      <c r="M45" s="137"/>
      <c r="N45" s="137"/>
      <c r="O45" s="137"/>
      <c r="P45" s="124"/>
      <c r="Q45" s="125"/>
      <c r="R45" s="126"/>
    </row>
    <row r="46" spans="1:18" s="46" customFormat="1" ht="9.6" customHeight="1">
      <c r="A46" s="135"/>
      <c r="B46" s="128"/>
      <c r="C46" s="128"/>
      <c r="D46" s="128"/>
      <c r="E46" s="122"/>
      <c r="F46" s="122"/>
      <c r="H46" s="122"/>
      <c r="I46" s="128"/>
      <c r="J46" s="122"/>
      <c r="K46" s="122"/>
      <c r="L46" s="138"/>
      <c r="M46" s="128"/>
      <c r="N46" s="122"/>
      <c r="O46" s="137"/>
      <c r="P46" s="124"/>
      <c r="Q46" s="125"/>
      <c r="R46" s="126"/>
    </row>
    <row r="47" spans="1:18" s="46" customFormat="1" ht="9.6" customHeight="1">
      <c r="A47" s="135"/>
      <c r="B47" s="122"/>
      <c r="C47" s="122"/>
      <c r="D47" s="128"/>
      <c r="E47" s="122"/>
      <c r="F47" s="122"/>
      <c r="G47" s="122"/>
      <c r="H47" s="122"/>
      <c r="I47" s="128"/>
      <c r="J47" s="122"/>
      <c r="K47" s="122"/>
      <c r="L47" s="122"/>
      <c r="M47" s="137"/>
      <c r="N47" s="122"/>
      <c r="O47" s="137"/>
      <c r="P47" s="124"/>
      <c r="Q47" s="125"/>
      <c r="R47" s="126"/>
    </row>
    <row r="48" spans="1:18" s="46" customFormat="1" ht="9.6" customHeight="1">
      <c r="A48" s="135"/>
      <c r="B48" s="128"/>
      <c r="C48" s="128"/>
      <c r="D48" s="128"/>
      <c r="E48" s="122"/>
      <c r="F48" s="122"/>
      <c r="H48" s="138"/>
      <c r="I48" s="128"/>
      <c r="J48" s="122"/>
      <c r="K48" s="122"/>
      <c r="L48" s="122"/>
      <c r="M48" s="137"/>
      <c r="N48" s="137"/>
      <c r="O48" s="137"/>
      <c r="P48" s="124"/>
      <c r="Q48" s="125"/>
      <c r="R48" s="126"/>
    </row>
    <row r="49" spans="1:18" s="46" customFormat="1" ht="4.5" customHeight="1">
      <c r="A49" s="135"/>
      <c r="B49" s="122"/>
      <c r="C49" s="122"/>
      <c r="D49" s="128"/>
      <c r="E49" s="122"/>
      <c r="F49" s="122"/>
      <c r="G49" s="122"/>
      <c r="H49" s="122"/>
      <c r="I49" s="128"/>
      <c r="J49" s="122"/>
      <c r="K49" s="139"/>
      <c r="L49" s="122"/>
      <c r="M49" s="137"/>
      <c r="N49" s="137"/>
      <c r="O49" s="137"/>
      <c r="P49" s="124"/>
      <c r="Q49" s="125"/>
      <c r="R49" s="126"/>
    </row>
    <row r="50" spans="1:18" s="46" customFormat="1" ht="9" hidden="1" customHeight="1">
      <c r="A50" s="135"/>
      <c r="B50" s="128"/>
      <c r="C50" s="128"/>
      <c r="D50" s="128"/>
      <c r="E50" s="122"/>
      <c r="F50" s="122"/>
      <c r="H50" s="122"/>
      <c r="I50" s="128"/>
      <c r="J50" s="138"/>
      <c r="K50" s="128"/>
      <c r="L50" s="122"/>
      <c r="M50" s="137"/>
      <c r="N50" s="137"/>
      <c r="O50" s="137"/>
      <c r="P50" s="124"/>
      <c r="Q50" s="125"/>
      <c r="R50" s="126"/>
    </row>
    <row r="51" spans="1:18" s="46" customFormat="1" ht="9" hidden="1" customHeight="1">
      <c r="A51" s="135"/>
      <c r="B51" s="122"/>
      <c r="C51" s="122"/>
      <c r="D51" s="128"/>
      <c r="E51" s="122"/>
      <c r="F51" s="122"/>
      <c r="G51" s="122"/>
      <c r="H51" s="122"/>
      <c r="I51" s="128"/>
      <c r="J51" s="122"/>
      <c r="K51" s="122"/>
      <c r="L51" s="122"/>
      <c r="M51" s="137"/>
      <c r="N51" s="137"/>
      <c r="O51" s="137"/>
      <c r="P51" s="124"/>
      <c r="Q51" s="125"/>
      <c r="R51" s="126"/>
    </row>
    <row r="52" spans="1:18" s="46" customFormat="1" ht="9" hidden="1" customHeight="1">
      <c r="A52" s="135"/>
      <c r="B52" s="128"/>
      <c r="C52" s="128"/>
      <c r="D52" s="128"/>
      <c r="E52" s="122"/>
      <c r="F52" s="122"/>
      <c r="H52" s="138"/>
      <c r="I52" s="128"/>
      <c r="J52" s="122"/>
      <c r="K52" s="122"/>
      <c r="L52" s="122"/>
      <c r="M52" s="137"/>
      <c r="N52" s="137"/>
      <c r="O52" s="137"/>
      <c r="P52" s="124"/>
      <c r="Q52" s="125"/>
      <c r="R52" s="126"/>
    </row>
    <row r="53" spans="1:18" s="46" customFormat="1" ht="9" hidden="1" customHeight="1">
      <c r="A53" s="136"/>
      <c r="B53" s="122"/>
      <c r="C53" s="122"/>
      <c r="D53" s="128"/>
      <c r="E53" s="122"/>
      <c r="F53" s="122"/>
      <c r="G53" s="122"/>
      <c r="H53" s="122"/>
      <c r="I53" s="128"/>
      <c r="J53" s="122"/>
      <c r="K53" s="122"/>
      <c r="L53" s="122"/>
      <c r="M53" s="122"/>
      <c r="N53" s="123"/>
      <c r="O53" s="123"/>
      <c r="P53" s="124"/>
      <c r="Q53" s="125"/>
      <c r="R53" s="126"/>
    </row>
    <row r="54" spans="1:18" s="46" customFormat="1" ht="9" hidden="1" customHeight="1">
      <c r="A54" s="135"/>
      <c r="B54" s="128"/>
      <c r="C54" s="128"/>
      <c r="D54" s="128"/>
      <c r="E54" s="132"/>
      <c r="F54" s="132"/>
      <c r="G54" s="134"/>
      <c r="H54" s="121"/>
      <c r="I54" s="130"/>
      <c r="J54" s="121"/>
      <c r="K54" s="121"/>
      <c r="L54" s="121"/>
      <c r="M54" s="131"/>
      <c r="N54" s="131"/>
      <c r="O54" s="131"/>
      <c r="P54" s="124"/>
      <c r="Q54" s="125"/>
      <c r="R54" s="126"/>
    </row>
    <row r="55" spans="1:18" s="46" customFormat="1" ht="9.6" hidden="1" customHeight="1">
      <c r="A55" s="136"/>
      <c r="B55" s="122"/>
      <c r="C55" s="122"/>
      <c r="D55" s="128"/>
      <c r="E55" s="122"/>
      <c r="F55" s="122"/>
      <c r="G55" s="122"/>
      <c r="H55" s="122"/>
      <c r="I55" s="128"/>
      <c r="J55" s="122"/>
      <c r="K55" s="122"/>
      <c r="L55" s="122"/>
      <c r="M55" s="137"/>
      <c r="N55" s="137"/>
      <c r="O55" s="137"/>
      <c r="P55" s="124"/>
      <c r="Q55" s="125"/>
      <c r="R55" s="126"/>
    </row>
    <row r="56" spans="1:18" s="46" customFormat="1" ht="9" hidden="1" customHeight="1">
      <c r="A56" s="135"/>
      <c r="B56" s="128"/>
      <c r="C56" s="128"/>
      <c r="D56" s="128"/>
      <c r="E56" s="122"/>
      <c r="F56" s="122"/>
      <c r="H56" s="138"/>
      <c r="I56" s="128"/>
      <c r="J56" s="122"/>
      <c r="K56" s="122"/>
      <c r="L56" s="122"/>
      <c r="M56" s="137"/>
      <c r="N56" s="137"/>
      <c r="O56" s="137"/>
      <c r="P56" s="124"/>
      <c r="Q56" s="125"/>
      <c r="R56" s="126"/>
    </row>
    <row r="57" spans="1:18" s="46" customFormat="1" ht="9" hidden="1" customHeight="1">
      <c r="A57" s="135"/>
      <c r="B57" s="122"/>
      <c r="C57" s="122"/>
      <c r="D57" s="128"/>
      <c r="E57" s="122"/>
      <c r="F57" s="122"/>
      <c r="G57" s="122"/>
      <c r="H57" s="122"/>
      <c r="I57" s="128"/>
      <c r="J57" s="122"/>
      <c r="K57" s="139"/>
      <c r="L57" s="122"/>
      <c r="M57" s="137"/>
      <c r="N57" s="137"/>
      <c r="O57" s="137"/>
      <c r="P57" s="124"/>
      <c r="Q57" s="125"/>
      <c r="R57" s="126"/>
    </row>
    <row r="58" spans="1:18" s="46" customFormat="1" ht="9" hidden="1" customHeight="1">
      <c r="A58" s="135"/>
      <c r="B58" s="128"/>
      <c r="C58" s="128"/>
      <c r="D58" s="128"/>
      <c r="E58" s="122"/>
      <c r="F58" s="122"/>
      <c r="H58" s="122"/>
      <c r="I58" s="128"/>
      <c r="J58" s="138"/>
      <c r="K58" s="128"/>
      <c r="L58" s="122"/>
      <c r="M58" s="137"/>
      <c r="N58" s="137"/>
      <c r="O58" s="137"/>
      <c r="P58" s="124"/>
      <c r="Q58" s="125"/>
      <c r="R58" s="126"/>
    </row>
    <row r="59" spans="1:18" s="46" customFormat="1" ht="9.6" hidden="1" customHeight="1">
      <c r="A59" s="135"/>
      <c r="B59" s="122"/>
      <c r="C59" s="122"/>
      <c r="D59" s="128"/>
      <c r="E59" s="122"/>
      <c r="F59" s="122"/>
      <c r="G59" s="122"/>
      <c r="H59" s="122"/>
      <c r="I59" s="128"/>
      <c r="J59" s="122"/>
      <c r="K59" s="122"/>
      <c r="L59" s="122"/>
      <c r="M59" s="137"/>
      <c r="N59" s="137"/>
      <c r="O59" s="137"/>
      <c r="P59" s="124"/>
      <c r="Q59" s="125"/>
      <c r="R59" s="140"/>
    </row>
    <row r="60" spans="1:18" s="46" customFormat="1" ht="9" hidden="1" customHeight="1">
      <c r="A60" s="135"/>
      <c r="B60" s="128"/>
      <c r="C60" s="128"/>
      <c r="D60" s="128"/>
      <c r="E60" s="122"/>
      <c r="F60" s="122"/>
      <c r="H60" s="138"/>
      <c r="I60" s="128"/>
      <c r="J60" s="122"/>
      <c r="K60" s="122"/>
      <c r="L60" s="122"/>
      <c r="M60" s="137"/>
      <c r="N60" s="137"/>
      <c r="O60" s="137"/>
      <c r="P60" s="124"/>
      <c r="Q60" s="125"/>
      <c r="R60" s="126"/>
    </row>
    <row r="61" spans="1:18" s="46" customFormat="1" ht="9" hidden="1" customHeight="1">
      <c r="A61" s="135"/>
      <c r="B61" s="122"/>
      <c r="C61" s="122"/>
      <c r="D61" s="128"/>
      <c r="E61" s="122"/>
      <c r="F61" s="122"/>
      <c r="G61" s="122"/>
      <c r="H61" s="122"/>
      <c r="I61" s="128"/>
      <c r="J61" s="122"/>
      <c r="K61" s="122"/>
      <c r="L61" s="122"/>
      <c r="M61" s="137"/>
      <c r="N61" s="137"/>
      <c r="O61" s="137"/>
      <c r="P61" s="124"/>
      <c r="Q61" s="125"/>
      <c r="R61" s="126"/>
    </row>
    <row r="62" spans="1:18" s="46" customFormat="1" ht="9.6" hidden="1" customHeight="1">
      <c r="A62" s="135"/>
      <c r="B62" s="128"/>
      <c r="C62" s="128"/>
      <c r="D62" s="128"/>
      <c r="E62" s="122"/>
      <c r="F62" s="122"/>
      <c r="H62" s="122"/>
      <c r="I62" s="128"/>
      <c r="J62" s="122"/>
      <c r="K62" s="122"/>
      <c r="L62" s="138"/>
      <c r="M62" s="128"/>
      <c r="N62" s="122"/>
      <c r="O62" s="137"/>
      <c r="P62" s="124"/>
      <c r="Q62" s="125"/>
      <c r="R62" s="126"/>
    </row>
    <row r="63" spans="1:18" s="46" customFormat="1" ht="9" hidden="1" customHeight="1">
      <c r="A63" s="135"/>
      <c r="B63" s="122"/>
      <c r="C63" s="122"/>
      <c r="D63" s="128"/>
      <c r="E63" s="122"/>
      <c r="F63" s="122"/>
      <c r="G63" s="122"/>
      <c r="H63" s="122"/>
      <c r="I63" s="128"/>
      <c r="J63" s="122"/>
      <c r="K63" s="122"/>
      <c r="L63" s="122"/>
      <c r="M63" s="137"/>
      <c r="N63" s="122"/>
      <c r="O63" s="137"/>
      <c r="P63" s="124"/>
      <c r="Q63" s="125"/>
      <c r="R63" s="126"/>
    </row>
    <row r="64" spans="1:18" s="46" customFormat="1" ht="9" hidden="1" customHeight="1">
      <c r="A64" s="135"/>
      <c r="B64" s="128"/>
      <c r="C64" s="128"/>
      <c r="D64" s="128"/>
      <c r="E64" s="122"/>
      <c r="F64" s="122"/>
      <c r="H64" s="138"/>
      <c r="I64" s="128"/>
      <c r="J64" s="122"/>
      <c r="K64" s="122"/>
      <c r="L64" s="122"/>
      <c r="M64" s="137"/>
      <c r="N64" s="137"/>
      <c r="O64" s="137"/>
      <c r="P64" s="124"/>
      <c r="Q64" s="125"/>
      <c r="R64" s="126"/>
    </row>
    <row r="65" spans="1:18" s="46" customFormat="1" ht="9.6" hidden="1" customHeight="1">
      <c r="A65" s="135"/>
      <c r="B65" s="122"/>
      <c r="C65" s="122"/>
      <c r="D65" s="128"/>
      <c r="E65" s="122"/>
      <c r="F65" s="122"/>
      <c r="G65" s="122"/>
      <c r="H65" s="122"/>
      <c r="I65" s="128"/>
      <c r="J65" s="122"/>
      <c r="K65" s="139"/>
      <c r="L65" s="122"/>
      <c r="M65" s="137"/>
      <c r="N65" s="137"/>
      <c r="O65" s="137"/>
      <c r="P65" s="124"/>
      <c r="Q65" s="125"/>
      <c r="R65" s="126"/>
    </row>
    <row r="66" spans="1:18" s="46" customFormat="1" ht="9" hidden="1" customHeight="1">
      <c r="A66" s="135"/>
      <c r="B66" s="128"/>
      <c r="C66" s="128"/>
      <c r="D66" s="128"/>
      <c r="E66" s="122"/>
      <c r="F66" s="122"/>
      <c r="H66" s="122"/>
      <c r="I66" s="128"/>
      <c r="J66" s="138"/>
      <c r="K66" s="128"/>
      <c r="L66" s="122"/>
      <c r="M66" s="137"/>
      <c r="N66" s="137"/>
      <c r="O66" s="137"/>
      <c r="P66" s="124"/>
      <c r="Q66" s="125"/>
      <c r="R66" s="126"/>
    </row>
    <row r="67" spans="1:18" s="46" customFormat="1" ht="9" hidden="1" customHeight="1">
      <c r="A67" s="135"/>
      <c r="B67" s="122"/>
      <c r="C67" s="122"/>
      <c r="D67" s="128"/>
      <c r="E67" s="122"/>
      <c r="F67" s="122"/>
      <c r="G67" s="122"/>
      <c r="H67" s="122"/>
      <c r="I67" s="128"/>
      <c r="J67" s="122"/>
      <c r="K67" s="122"/>
      <c r="L67" s="122"/>
      <c r="M67" s="137"/>
      <c r="N67" s="137"/>
      <c r="O67" s="137"/>
      <c r="P67" s="124"/>
      <c r="Q67" s="125"/>
      <c r="R67" s="126"/>
    </row>
    <row r="68" spans="1:18" s="46" customFormat="1" ht="9" hidden="1" customHeight="1">
      <c r="A68" s="135"/>
      <c r="B68" s="128"/>
      <c r="C68" s="128"/>
      <c r="D68" s="128"/>
      <c r="E68" s="122"/>
      <c r="F68" s="122"/>
      <c r="H68" s="138"/>
      <c r="I68" s="128"/>
      <c r="J68" s="122"/>
      <c r="K68" s="122"/>
      <c r="L68" s="122"/>
      <c r="M68" s="137"/>
      <c r="N68" s="137"/>
      <c r="O68" s="137"/>
      <c r="P68" s="124"/>
      <c r="Q68" s="125"/>
      <c r="R68" s="126"/>
    </row>
    <row r="69" spans="1:18" s="46" customFormat="1" ht="9" hidden="1" customHeight="1">
      <c r="A69" s="136"/>
      <c r="B69" s="122"/>
      <c r="C69" s="122"/>
      <c r="D69" s="128"/>
      <c r="E69" s="122"/>
      <c r="F69" s="122"/>
      <c r="G69" s="122"/>
      <c r="H69" s="122"/>
      <c r="I69" s="128"/>
      <c r="J69" s="122"/>
      <c r="K69" s="122"/>
      <c r="L69" s="122"/>
      <c r="M69" s="122"/>
      <c r="N69" s="123"/>
      <c r="O69" s="123"/>
      <c r="P69" s="124"/>
      <c r="Q69" s="125"/>
      <c r="R69" s="126"/>
    </row>
    <row r="70" spans="1:18" s="2" customFormat="1" ht="6.75" hidden="1" customHeight="1">
      <c r="A70" s="141"/>
      <c r="B70" s="141"/>
      <c r="C70" s="141"/>
      <c r="D70" s="141"/>
      <c r="E70" s="142"/>
      <c r="F70" s="142"/>
      <c r="G70" s="142"/>
      <c r="H70" s="142"/>
      <c r="I70" s="143"/>
      <c r="J70" s="144"/>
      <c r="K70" s="145"/>
      <c r="L70" s="144"/>
      <c r="M70" s="145"/>
      <c r="N70" s="144"/>
      <c r="O70" s="145"/>
      <c r="P70" s="144"/>
      <c r="Q70" s="145"/>
      <c r="R70" s="146"/>
    </row>
    <row r="71" spans="1:18" s="18" customFormat="1" ht="10.5" customHeight="1">
      <c r="A71" s="147" t="s">
        <v>28</v>
      </c>
      <c r="B71" s="148"/>
      <c r="C71" s="149"/>
      <c r="D71" s="150" t="s">
        <v>29</v>
      </c>
      <c r="E71" s="151" t="s">
        <v>30</v>
      </c>
      <c r="F71" s="150"/>
      <c r="G71" s="152"/>
      <c r="H71" s="153"/>
      <c r="I71" s="150" t="s">
        <v>29</v>
      </c>
      <c r="J71" s="151" t="s">
        <v>49</v>
      </c>
      <c r="K71" s="154"/>
      <c r="L71" s="151" t="s">
        <v>31</v>
      </c>
      <c r="M71" s="155"/>
      <c r="N71" s="156" t="s">
        <v>32</v>
      </c>
      <c r="O71" s="156"/>
      <c r="P71" s="157"/>
      <c r="Q71" s="158"/>
    </row>
    <row r="72" spans="1:18" s="18" customFormat="1" ht="9" customHeight="1">
      <c r="A72" s="160" t="s">
        <v>33</v>
      </c>
      <c r="B72" s="159"/>
      <c r="C72" s="161"/>
      <c r="D72" s="162">
        <v>1</v>
      </c>
      <c r="E72" s="63">
        <f>IF(D72&gt;$Q$79,,UPPER(VLOOKUP(D72,'Girls Si Main Draw Prep'!$A$7:$R$134,2)))</f>
        <v>0</v>
      </c>
      <c r="F72" s="163"/>
      <c r="G72" s="63"/>
      <c r="H72" s="62"/>
      <c r="I72" s="164" t="s">
        <v>34</v>
      </c>
      <c r="J72" s="159"/>
      <c r="K72" s="165"/>
      <c r="L72" s="159"/>
      <c r="M72" s="166"/>
      <c r="N72" s="167" t="s">
        <v>35</v>
      </c>
      <c r="O72" s="168"/>
      <c r="P72" s="168"/>
      <c r="Q72" s="169"/>
    </row>
    <row r="73" spans="1:18" s="18" customFormat="1" ht="9" customHeight="1">
      <c r="A73" s="160" t="s">
        <v>36</v>
      </c>
      <c r="B73" s="159"/>
      <c r="C73" s="161"/>
      <c r="D73" s="162">
        <v>2</v>
      </c>
      <c r="E73" s="63">
        <f>IF(D73&gt;$Q$79,,UPPER(VLOOKUP(D73,'Girls Si Main Draw Prep'!$A$7:$R$134,2)))</f>
        <v>0</v>
      </c>
      <c r="F73" s="163"/>
      <c r="G73" s="63"/>
      <c r="H73" s="62"/>
      <c r="I73" s="164" t="s">
        <v>37</v>
      </c>
      <c r="J73" s="159"/>
      <c r="K73" s="165"/>
      <c r="L73" s="159"/>
      <c r="M73" s="166"/>
      <c r="N73" s="170"/>
      <c r="O73" s="171"/>
      <c r="P73" s="172"/>
      <c r="Q73" s="173"/>
    </row>
    <row r="74" spans="1:18" s="18" customFormat="1" ht="9" customHeight="1">
      <c r="A74" s="174" t="s">
        <v>38</v>
      </c>
      <c r="B74" s="172"/>
      <c r="C74" s="175"/>
      <c r="D74" s="162">
        <v>3</v>
      </c>
      <c r="E74" s="63">
        <f>IF(D74&gt;$Q$79,,UPPER(VLOOKUP(D74,'Girls Si Main Draw Prep'!$A$7:$R$134,2)))</f>
        <v>0</v>
      </c>
      <c r="F74" s="163"/>
      <c r="G74" s="63"/>
      <c r="H74" s="62"/>
      <c r="I74" s="164" t="s">
        <v>39</v>
      </c>
      <c r="J74" s="159"/>
      <c r="K74" s="165"/>
      <c r="L74" s="159"/>
      <c r="M74" s="166"/>
      <c r="N74" s="167" t="s">
        <v>40</v>
      </c>
      <c r="O74" s="168"/>
      <c r="P74" s="168"/>
      <c r="Q74" s="169"/>
    </row>
    <row r="75" spans="1:18" s="18" customFormat="1" ht="9" customHeight="1">
      <c r="A75" s="176"/>
      <c r="B75" s="119"/>
      <c r="C75" s="177"/>
      <c r="D75" s="162">
        <v>4</v>
      </c>
      <c r="E75" s="63">
        <f>IF(D75&gt;$Q$79,,UPPER(VLOOKUP(D75,'Girls Si Main Draw Prep'!$A$7:$R$134,2)))</f>
        <v>0</v>
      </c>
      <c r="F75" s="163"/>
      <c r="G75" s="63"/>
      <c r="H75" s="62"/>
      <c r="I75" s="164" t="s">
        <v>41</v>
      </c>
      <c r="J75" s="159"/>
      <c r="K75" s="165"/>
      <c r="L75" s="159"/>
      <c r="M75" s="166"/>
      <c r="N75" s="159"/>
      <c r="O75" s="165"/>
      <c r="P75" s="159"/>
      <c r="Q75" s="166"/>
    </row>
    <row r="76" spans="1:18" s="18" customFormat="1" ht="9" customHeight="1">
      <c r="A76" s="178" t="s">
        <v>42</v>
      </c>
      <c r="B76" s="179"/>
      <c r="C76" s="180"/>
      <c r="D76" s="162"/>
      <c r="E76" s="63"/>
      <c r="F76" s="163"/>
      <c r="G76" s="63"/>
      <c r="H76" s="62"/>
      <c r="I76" s="164" t="s">
        <v>43</v>
      </c>
      <c r="J76" s="159"/>
      <c r="K76" s="165"/>
      <c r="L76" s="159"/>
      <c r="M76" s="166"/>
      <c r="N76" s="172"/>
      <c r="O76" s="171"/>
      <c r="P76" s="172"/>
      <c r="Q76" s="173"/>
    </row>
    <row r="77" spans="1:18" s="18" customFormat="1" ht="9" customHeight="1">
      <c r="A77" s="160" t="s">
        <v>33</v>
      </c>
      <c r="B77" s="159"/>
      <c r="C77" s="161"/>
      <c r="D77" s="162"/>
      <c r="E77" s="63"/>
      <c r="F77" s="163"/>
      <c r="G77" s="63"/>
      <c r="H77" s="62"/>
      <c r="I77" s="164" t="s">
        <v>44</v>
      </c>
      <c r="J77" s="159"/>
      <c r="K77" s="165"/>
      <c r="L77" s="159"/>
      <c r="M77" s="166"/>
      <c r="N77" s="167" t="s">
        <v>17</v>
      </c>
      <c r="O77" s="168"/>
      <c r="P77" s="168"/>
      <c r="Q77" s="169"/>
    </row>
    <row r="78" spans="1:18" s="18" customFormat="1" ht="9" customHeight="1">
      <c r="A78" s="160" t="s">
        <v>45</v>
      </c>
      <c r="B78" s="159"/>
      <c r="C78" s="181"/>
      <c r="D78" s="162"/>
      <c r="E78" s="63"/>
      <c r="F78" s="163"/>
      <c r="G78" s="63"/>
      <c r="H78" s="62"/>
      <c r="I78" s="164" t="s">
        <v>46</v>
      </c>
      <c r="J78" s="159"/>
      <c r="K78" s="165"/>
      <c r="L78" s="159"/>
      <c r="M78" s="166"/>
      <c r="N78" s="159"/>
      <c r="O78" s="165"/>
      <c r="P78" s="159"/>
      <c r="Q78" s="166"/>
    </row>
    <row r="79" spans="1:18" s="18" customFormat="1" ht="9" customHeight="1">
      <c r="A79" s="174" t="s">
        <v>47</v>
      </c>
      <c r="B79" s="172"/>
      <c r="C79" s="182"/>
      <c r="D79" s="183"/>
      <c r="E79" s="184"/>
      <c r="F79" s="185"/>
      <c r="G79" s="184"/>
      <c r="H79" s="186"/>
      <c r="I79" s="187" t="s">
        <v>48</v>
      </c>
      <c r="J79" s="172"/>
      <c r="K79" s="171"/>
      <c r="L79" s="172"/>
      <c r="M79" s="173"/>
      <c r="N79" s="172">
        <f>Q4</f>
        <v>0</v>
      </c>
      <c r="O79" s="171"/>
      <c r="P79" s="172"/>
      <c r="Q79" s="188">
        <f>MIN(4,'Girls Si Main Draw Prep'!R5)</f>
        <v>0</v>
      </c>
    </row>
  </sheetData>
  <mergeCells count="1">
    <mergeCell ref="A4:C4"/>
  </mergeCells>
  <phoneticPr fontId="47" type="noConversion"/>
  <conditionalFormatting sqref="F67:H67 F51:H51 F53:H53 F39:H39 F41:H41 F43:H43 F45:H45 F47:H47 G23 G25 G27 G29 G31 G33 G35 G37 F49:H49 F69:H69 F55:H55 F57:H57 F59:H59 F61:H61 F63:H63 F65:H65 G7 G9 G11 G13 G15 G17 G19 G21">
    <cfRule type="expression" dxfId="19" priority="3" stopIfTrue="1">
      <formula>AND($D7&lt;9,$C7&gt;0)</formula>
    </cfRule>
  </conditionalFormatting>
  <conditionalFormatting sqref="H40 H60 J50 H24 H48 H32 J58 H68 H36 H56 J66 H64 J10 L46 H28 L14 J18 J26 J34 L30 L62 H44 J42 H52 H8 H16 H20 H12 N22">
    <cfRule type="expression" dxfId="18" priority="4" stopIfTrue="1">
      <formula>AND($N$1="CU",H8="Umpire")</formula>
    </cfRule>
    <cfRule type="expression" dxfId="17" priority="5" stopIfTrue="1">
      <formula>AND($N$1="CU",H8&lt;&gt;"Umpire",I8&lt;&gt;"")</formula>
    </cfRule>
    <cfRule type="expression" dxfId="16" priority="6" stopIfTrue="1">
      <formula>AND($N$1="CU",H8&lt;&gt;"Umpire")</formula>
    </cfRule>
  </conditionalFormatting>
  <conditionalFormatting sqref="D53 D47 D45 D43 D41 D39 D69 D67 D49 D65 D63 D61 D59 D57 D55 D51">
    <cfRule type="expression" dxfId="15" priority="7" stopIfTrue="1">
      <formula>AND($D39&lt;9,$C39&gt;0)</formula>
    </cfRule>
  </conditionalFormatting>
  <conditionalFormatting sqref="E55 E57 E59 E61 E63 E65 E67 E69 E39 E41 E43 E45 E47 E49 E51 E53">
    <cfRule type="cellIs" dxfId="14" priority="8" stopIfTrue="1" operator="equal">
      <formula>"Bye"</formula>
    </cfRule>
    <cfRule type="expression" dxfId="13" priority="9" stopIfTrue="1">
      <formula>AND($D39&lt;9,$C39&gt;0)</formula>
    </cfRule>
  </conditionalFormatting>
  <conditionalFormatting sqref="L18 L34 N62 L58 L66 N46 L42 L50 J8 J12 J16 J20 J24 J28 J32 J36 J56 J60 J64 J68 J40 J44 J48 J52 L26 N30 L10 N14 P22">
    <cfRule type="expression" dxfId="12" priority="10" stopIfTrue="1">
      <formula>I8="as"</formula>
    </cfRule>
    <cfRule type="expression" dxfId="11" priority="11" stopIfTrue="1">
      <formula>I8="bs"</formula>
    </cfRule>
  </conditionalFormatting>
  <conditionalFormatting sqref="B7 B9 B11 B13 B15 B17 B19 B21 B23 B25 B27 B29 B31 B33 B35 B37 B55 B57 B59 B61 B63 B65 B67 B69 B39 B41 B43 B45 B47 B49 B51 B53">
    <cfRule type="cellIs" dxfId="10" priority="12" stopIfTrue="1" operator="equal">
      <formula>"QA"</formula>
    </cfRule>
    <cfRule type="cellIs" dxfId="9" priority="13" stopIfTrue="1" operator="equal">
      <formula>"DA"</formula>
    </cfRule>
  </conditionalFormatting>
  <conditionalFormatting sqref="I8 I12 I16 I20 I24 I28 I32 I36 M30 M14 K10 K34 Q79 K18 K26 O22">
    <cfRule type="expression" dxfId="8" priority="14" stopIfTrue="1">
      <formula>$N$1="CU"</formula>
    </cfRule>
  </conditionalFormatting>
  <conditionalFormatting sqref="E35 E37 E25 E33 E31 E29 E27 E23 E19 E21 E9 E17 E15 E13 E11 E7">
    <cfRule type="cellIs" dxfId="7" priority="15" stopIfTrue="1" operator="equal">
      <formula>"Bye"</formula>
    </cfRule>
  </conditionalFormatting>
  <conditionalFormatting sqref="D7 D9 D11 D13 D15 D17 D19 D21 D23 D25 D27 D29 D31 D33 D35 D37">
    <cfRule type="expression" dxfId="6" priority="16" stopIfTrue="1">
      <formula>$D7&lt;5</formula>
    </cfRule>
  </conditionalFormatting>
  <conditionalFormatting sqref="J32">
    <cfRule type="cellIs" dxfId="5" priority="2" stopIfTrue="1" operator="equal">
      <formula>"Bye"</formula>
    </cfRule>
  </conditionalFormatting>
  <conditionalFormatting sqref="G15">
    <cfRule type="cellIs" dxfId="4" priority="1" stopIfTrue="1" operator="equal">
      <formula>"Bye"</formula>
    </cfRule>
  </conditionalFormatting>
  <dataValidations count="1">
    <dataValidation type="list" allowBlank="1" showInputMessage="1" sqref="H40 H56 H44 H36 H52 H60 H48 H24 H68 H28 H64 H32 H20 H8 H12 H16 J66 J58 L30 L62 J34 J26 J18 J10 L14 J50 J42 L46 N22">
      <formula1>$T$7:$T$16</formula1>
    </dataValidation>
  </dataValidations>
  <printOptions horizontalCentered="1"/>
  <pageMargins left="0.35433070866141736" right="0.35433070866141736" top="0.39370078740157483" bottom="0.39370078740157483" header="0" footer="0"/>
  <pageSetup paperSize="9" scale="96" orientation="landscape" horizontalDpi="36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Week SetUp</vt:lpstr>
      <vt:lpstr>Girls Si Main Draw Prep</vt:lpstr>
      <vt:lpstr>ATCBEGINNERS</vt:lpstr>
      <vt:lpstr>ATCBEGINNERS!Print_Area</vt:lpstr>
      <vt:lpstr>'Girls Si Main Draw Prep'!Print_Titles</vt:lpstr>
    </vt:vector>
  </TitlesOfParts>
  <Company>ITF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ITF Junior Week 2005 v1.0</dc:title>
  <dc:subject>Forms for ITF Junior Circuit events</dc:subject>
  <dc:creator>Anders Wennberg</dc:creator>
  <dc:description>Copyright © ITF Limited, trading as the International Tennis Federation, 2005._x000d_
All rights reserved. Reproduction of this work in whole or in part, without the prior permission of the ITF is prohibited.</dc:description>
  <cp:lastModifiedBy>Tasos</cp:lastModifiedBy>
  <cp:lastPrinted>2020-02-07T17:51:34Z</cp:lastPrinted>
  <dcterms:created xsi:type="dcterms:W3CDTF">1998-01-18T23:10:02Z</dcterms:created>
  <dcterms:modified xsi:type="dcterms:W3CDTF">2020-02-22T20:11:17Z</dcterms:modified>
  <cp:category>ITF Forms</cp:category>
</cp:coreProperties>
</file>